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 codeName="{37B6ACAC-4A07-160E-37E0-EFA003358AD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 Filing Cabinet\Crestmont\Website\Active PDFs\"/>
    </mc:Choice>
  </mc:AlternateContent>
  <workbookProtection workbookAlgorithmName="SHA-512" workbookHashValue="9Ziy+ICpBFECj/CylYIAPfxOJ9Exrb7KKU0O+sexjlO7HcENNkiGMnE0o1Uv2ryzCUt3ct7PLO29so2c5fVdmg==" workbookSaltValue="lXFWXqDYKTMCaNSpaAWOgw==" workbookSpinCount="100000" lockStructure="1"/>
  <bookViews>
    <workbookView xWindow="432" yWindow="6756" windowWidth="15480" windowHeight="4512"/>
  </bookViews>
  <sheets>
    <sheet name="A" sheetId="3" r:id="rId1"/>
    <sheet name="1880-2002" sheetId="2" state="hidden" r:id="rId2"/>
  </sheets>
  <calcPr calcId="171027"/>
</workbook>
</file>

<file path=xl/calcChain.xml><?xml version="1.0" encoding="utf-8"?>
<calcChain xmlns="http://schemas.openxmlformats.org/spreadsheetml/2006/main">
  <c r="C310" i="2" l="1"/>
  <c r="D310" i="2"/>
  <c r="E310" i="2"/>
  <c r="F310" i="2"/>
  <c r="G310" i="2"/>
  <c r="H310" i="2"/>
  <c r="I310" i="2"/>
  <c r="J310" i="2"/>
  <c r="K310" i="2"/>
  <c r="L310" i="2"/>
  <c r="M310" i="2"/>
  <c r="N310" i="2"/>
  <c r="O310" i="2"/>
  <c r="P310" i="2"/>
  <c r="Q310" i="2"/>
  <c r="R310" i="2"/>
  <c r="S310" i="2"/>
  <c r="T310" i="2"/>
  <c r="U310" i="2"/>
  <c r="C311" i="2"/>
  <c r="D311" i="2"/>
  <c r="E311" i="2"/>
  <c r="F311" i="2"/>
  <c r="G311" i="2"/>
  <c r="H311" i="2"/>
  <c r="I311" i="2"/>
  <c r="J311" i="2"/>
  <c r="K311" i="2"/>
  <c r="L311" i="2"/>
  <c r="M311" i="2"/>
  <c r="N311" i="2"/>
  <c r="O311" i="2"/>
  <c r="P311" i="2"/>
  <c r="Q311" i="2"/>
  <c r="R311" i="2"/>
  <c r="S311" i="2"/>
  <c r="T311" i="2"/>
  <c r="U311" i="2"/>
  <c r="B311" i="2"/>
  <c r="B310" i="2"/>
  <c r="B135" i="2" l="1"/>
  <c r="C135" i="2"/>
  <c r="B134" i="2"/>
  <c r="C134" i="2"/>
  <c r="A148" i="2" l="1"/>
  <c r="M134" i="2" l="1"/>
  <c r="I140" i="2"/>
  <c r="H135" i="2"/>
  <c r="J140" i="2"/>
  <c r="I135" i="2"/>
  <c r="K140" i="2"/>
  <c r="H134" i="2"/>
  <c r="J135" i="2"/>
  <c r="L140" i="2"/>
  <c r="I134" i="2"/>
  <c r="K135" i="2"/>
  <c r="M140" i="2"/>
  <c r="J134" i="2"/>
  <c r="L135" i="2"/>
  <c r="K134" i="2"/>
  <c r="M135" i="2"/>
  <c r="L134" i="2"/>
  <c r="H140" i="2"/>
  <c r="B133" i="2"/>
  <c r="C133" i="2"/>
  <c r="C132" i="2" l="1"/>
  <c r="B132" i="2"/>
  <c r="D145" i="2" l="1"/>
  <c r="C130" i="2" l="1"/>
  <c r="C131" i="2"/>
  <c r="B129" i="2"/>
  <c r="B303" i="2" s="1"/>
  <c r="B130" i="2"/>
  <c r="B304" i="2" s="1"/>
  <c r="B131" i="2"/>
  <c r="B305" i="2" s="1"/>
  <c r="B306" i="2"/>
  <c r="K26" i="2" l="1"/>
  <c r="C129" i="2"/>
  <c r="B128" i="2"/>
  <c r="B302" i="2" s="1"/>
  <c r="C128" i="2"/>
  <c r="F145" i="2"/>
  <c r="E145" i="2"/>
  <c r="C145" i="2"/>
  <c r="B145" i="2"/>
  <c r="C127" i="2"/>
  <c r="B127" i="2"/>
  <c r="B301" i="2" s="1"/>
  <c r="C126" i="2"/>
  <c r="B126" i="2"/>
  <c r="B300" i="2" s="1"/>
  <c r="C125" i="2"/>
  <c r="B125" i="2"/>
  <c r="B299" i="2" s="1"/>
  <c r="C124" i="2"/>
  <c r="B124" i="2"/>
  <c r="B298" i="2" s="1"/>
  <c r="C123" i="2"/>
  <c r="B123" i="2"/>
  <c r="B297" i="2" s="1"/>
  <c r="C122" i="2"/>
  <c r="B122" i="2"/>
  <c r="B296" i="2" s="1"/>
  <c r="C121" i="2"/>
  <c r="B121" i="2"/>
  <c r="B295" i="2" s="1"/>
  <c r="C120" i="2"/>
  <c r="B120" i="2"/>
  <c r="B294" i="2" s="1"/>
  <c r="C119" i="2"/>
  <c r="B119" i="2"/>
  <c r="B293" i="2" s="1"/>
  <c r="C118" i="2"/>
  <c r="B118" i="2"/>
  <c r="B292" i="2" s="1"/>
  <c r="B5" i="3"/>
  <c r="S9" i="2"/>
  <c r="K22" i="2" l="1"/>
  <c r="I128" i="2"/>
  <c r="H40" i="2"/>
  <c r="J55" i="2"/>
  <c r="H104" i="2"/>
  <c r="J113" i="2"/>
  <c r="L118" i="2"/>
  <c r="H72" i="2"/>
  <c r="H8" i="2"/>
  <c r="J87" i="2"/>
  <c r="J23" i="2"/>
  <c r="K97" i="2"/>
  <c r="H120" i="2"/>
  <c r="H88" i="2"/>
  <c r="H56" i="2"/>
  <c r="H24" i="2"/>
  <c r="J121" i="2"/>
  <c r="J103" i="2"/>
  <c r="J71" i="2"/>
  <c r="J39" i="2"/>
  <c r="J7" i="2"/>
  <c r="M107" i="2"/>
  <c r="L86" i="2"/>
  <c r="H112" i="2"/>
  <c r="H96" i="2"/>
  <c r="H80" i="2"/>
  <c r="H64" i="2"/>
  <c r="H48" i="2"/>
  <c r="H32" i="2"/>
  <c r="H16" i="2"/>
  <c r="J125" i="2"/>
  <c r="J117" i="2"/>
  <c r="J109" i="2"/>
  <c r="J95" i="2"/>
  <c r="J79" i="2"/>
  <c r="J63" i="2"/>
  <c r="J47" i="2"/>
  <c r="J31" i="2"/>
  <c r="J15" i="2"/>
  <c r="M123" i="2"/>
  <c r="K113" i="2"/>
  <c r="L102" i="2"/>
  <c r="M91" i="2"/>
  <c r="M75" i="2"/>
  <c r="H124" i="2"/>
  <c r="H116" i="2"/>
  <c r="H108" i="2"/>
  <c r="H100" i="2"/>
  <c r="H92" i="2"/>
  <c r="H84" i="2"/>
  <c r="H76" i="2"/>
  <c r="H68" i="2"/>
  <c r="H60" i="2"/>
  <c r="H52" i="2"/>
  <c r="H44" i="2"/>
  <c r="H36" i="2"/>
  <c r="H28" i="2"/>
  <c r="H20" i="2"/>
  <c r="H12" i="2"/>
  <c r="H4" i="2"/>
  <c r="J123" i="2"/>
  <c r="J119" i="2"/>
  <c r="J115" i="2"/>
  <c r="J111" i="2"/>
  <c r="J107" i="2"/>
  <c r="J99" i="2"/>
  <c r="J91" i="2"/>
  <c r="J83" i="2"/>
  <c r="J75" i="2"/>
  <c r="J67" i="2"/>
  <c r="J59" i="2"/>
  <c r="J51" i="2"/>
  <c r="J43" i="2"/>
  <c r="J35" i="2"/>
  <c r="J27" i="2"/>
  <c r="J19" i="2"/>
  <c r="J11" i="2"/>
  <c r="M3" i="2"/>
  <c r="K121" i="2"/>
  <c r="M115" i="2"/>
  <c r="L110" i="2"/>
  <c r="K105" i="2"/>
  <c r="M99" i="2"/>
  <c r="L94" i="2"/>
  <c r="K89" i="2"/>
  <c r="K81" i="2"/>
  <c r="L62" i="2"/>
  <c r="L70" i="2"/>
  <c r="M51" i="2"/>
  <c r="M83" i="2"/>
  <c r="L78" i="2"/>
  <c r="K73" i="2"/>
  <c r="M67" i="2"/>
  <c r="K57" i="2"/>
  <c r="M43" i="2"/>
  <c r="K65" i="2"/>
  <c r="M59" i="2"/>
  <c r="L54" i="2"/>
  <c r="K49" i="2"/>
  <c r="M35" i="2"/>
  <c r="L46" i="2"/>
  <c r="K41" i="2"/>
  <c r="L30" i="2"/>
  <c r="H3" i="2"/>
  <c r="H122" i="2"/>
  <c r="H118" i="2"/>
  <c r="H114" i="2"/>
  <c r="H110" i="2"/>
  <c r="H106" i="2"/>
  <c r="H102" i="2"/>
  <c r="H98" i="2"/>
  <c r="H94" i="2"/>
  <c r="H90" i="2"/>
  <c r="H86" i="2"/>
  <c r="H82" i="2"/>
  <c r="H78" i="2"/>
  <c r="H74" i="2"/>
  <c r="H70" i="2"/>
  <c r="H66" i="2"/>
  <c r="H62" i="2"/>
  <c r="H58" i="2"/>
  <c r="H54" i="2"/>
  <c r="H50" i="2"/>
  <c r="H46" i="2"/>
  <c r="H42" i="2"/>
  <c r="H38" i="2"/>
  <c r="H34" i="2"/>
  <c r="H30" i="2"/>
  <c r="H26" i="2"/>
  <c r="H22" i="2"/>
  <c r="H18" i="2"/>
  <c r="H14" i="2"/>
  <c r="H10" i="2"/>
  <c r="H6" i="2"/>
  <c r="K3" i="2"/>
  <c r="J124" i="2"/>
  <c r="J122" i="2"/>
  <c r="J120" i="2"/>
  <c r="J118" i="2"/>
  <c r="J116" i="2"/>
  <c r="J114" i="2"/>
  <c r="J112" i="2"/>
  <c r="J110" i="2"/>
  <c r="J108" i="2"/>
  <c r="J105" i="2"/>
  <c r="J101" i="2"/>
  <c r="J97" i="2"/>
  <c r="J93" i="2"/>
  <c r="J89" i="2"/>
  <c r="J85" i="2"/>
  <c r="J81" i="2"/>
  <c r="J77" i="2"/>
  <c r="J73" i="2"/>
  <c r="J69" i="2"/>
  <c r="J65" i="2"/>
  <c r="J61" i="2"/>
  <c r="J57" i="2"/>
  <c r="J53" i="2"/>
  <c r="J49" i="2"/>
  <c r="J45" i="2"/>
  <c r="J41" i="2"/>
  <c r="J37" i="2"/>
  <c r="J33" i="2"/>
  <c r="J29" i="2"/>
  <c r="J25" i="2"/>
  <c r="J21" i="2"/>
  <c r="J17" i="2"/>
  <c r="J13" i="2"/>
  <c r="J9" i="2"/>
  <c r="J5" i="2"/>
  <c r="K125" i="2"/>
  <c r="L122" i="2"/>
  <c r="M119" i="2"/>
  <c r="K117" i="2"/>
  <c r="L114" i="2"/>
  <c r="M111" i="2"/>
  <c r="K109" i="2"/>
  <c r="L106" i="2"/>
  <c r="M103" i="2"/>
  <c r="K101" i="2"/>
  <c r="L98" i="2"/>
  <c r="M95" i="2"/>
  <c r="K93" i="2"/>
  <c r="L90" i="2"/>
  <c r="M87" i="2"/>
  <c r="K85" i="2"/>
  <c r="L82" i="2"/>
  <c r="M79" i="2"/>
  <c r="K77" i="2"/>
  <c r="L74" i="2"/>
  <c r="M71" i="2"/>
  <c r="K69" i="2"/>
  <c r="L66" i="2"/>
  <c r="M63" i="2"/>
  <c r="K61" i="2"/>
  <c r="L58" i="2"/>
  <c r="M55" i="2"/>
  <c r="K53" i="2"/>
  <c r="L50" i="2"/>
  <c r="M47" i="2"/>
  <c r="K45" i="2"/>
  <c r="L42" i="2"/>
  <c r="L38" i="2"/>
  <c r="K33" i="2"/>
  <c r="M27" i="2"/>
  <c r="M39" i="2"/>
  <c r="K37" i="2"/>
  <c r="L34" i="2"/>
  <c r="M31" i="2"/>
  <c r="K29" i="2"/>
  <c r="L127" i="2"/>
  <c r="L23" i="2"/>
  <c r="L25" i="2"/>
  <c r="M26" i="2"/>
  <c r="L27" i="2"/>
  <c r="K28" i="2"/>
  <c r="M28" i="2"/>
  <c r="L29" i="2"/>
  <c r="K30" i="2"/>
  <c r="M30" i="2"/>
  <c r="L31" i="2"/>
  <c r="K32" i="2"/>
  <c r="M32" i="2"/>
  <c r="L33" i="2"/>
  <c r="K34" i="2"/>
  <c r="M34" i="2"/>
  <c r="L35" i="2"/>
  <c r="K36" i="2"/>
  <c r="M36" i="2"/>
  <c r="L37" i="2"/>
  <c r="K38" i="2"/>
  <c r="M38" i="2"/>
  <c r="L39" i="2"/>
  <c r="K40" i="2"/>
  <c r="M40" i="2"/>
  <c r="L41" i="2"/>
  <c r="K42" i="2"/>
  <c r="M42" i="2"/>
  <c r="L43" i="2"/>
  <c r="K44" i="2"/>
  <c r="M44" i="2"/>
  <c r="L45" i="2"/>
  <c r="K46" i="2"/>
  <c r="M46" i="2"/>
  <c r="L47" i="2"/>
  <c r="K48" i="2"/>
  <c r="M48" i="2"/>
  <c r="L49" i="2"/>
  <c r="K50" i="2"/>
  <c r="M50" i="2"/>
  <c r="L51" i="2"/>
  <c r="K52" i="2"/>
  <c r="M52" i="2"/>
  <c r="L53" i="2"/>
  <c r="K54" i="2"/>
  <c r="M54" i="2"/>
  <c r="L55" i="2"/>
  <c r="K56" i="2"/>
  <c r="M56" i="2"/>
  <c r="L57" i="2"/>
  <c r="K58" i="2"/>
  <c r="M58" i="2"/>
  <c r="L59" i="2"/>
  <c r="K60" i="2"/>
  <c r="M60" i="2"/>
  <c r="L61" i="2"/>
  <c r="K62" i="2"/>
  <c r="M62" i="2"/>
  <c r="L63" i="2"/>
  <c r="K64" i="2"/>
  <c r="M64" i="2"/>
  <c r="L65" i="2"/>
  <c r="K66" i="2"/>
  <c r="M66" i="2"/>
  <c r="L67" i="2"/>
  <c r="K68" i="2"/>
  <c r="M68" i="2"/>
  <c r="L69" i="2"/>
  <c r="K70" i="2"/>
  <c r="M70" i="2"/>
  <c r="L71" i="2"/>
  <c r="K72" i="2"/>
  <c r="M72" i="2"/>
  <c r="L73" i="2"/>
  <c r="K74" i="2"/>
  <c r="M74" i="2"/>
  <c r="L75" i="2"/>
  <c r="K76" i="2"/>
  <c r="M76" i="2"/>
  <c r="L77" i="2"/>
  <c r="K78" i="2"/>
  <c r="M78" i="2"/>
  <c r="L79" i="2"/>
  <c r="K80" i="2"/>
  <c r="M80" i="2"/>
  <c r="L81" i="2"/>
  <c r="K82" i="2"/>
  <c r="M82" i="2"/>
  <c r="L83" i="2"/>
  <c r="K84" i="2"/>
  <c r="M84" i="2"/>
  <c r="L85" i="2"/>
  <c r="K86" i="2"/>
  <c r="M86" i="2"/>
  <c r="L87" i="2"/>
  <c r="K88" i="2"/>
  <c r="M88" i="2"/>
  <c r="L89" i="2"/>
  <c r="K90" i="2"/>
  <c r="M90" i="2"/>
  <c r="L91" i="2"/>
  <c r="K92" i="2"/>
  <c r="M92" i="2"/>
  <c r="L93" i="2"/>
  <c r="K94" i="2"/>
  <c r="M94" i="2"/>
  <c r="L95" i="2"/>
  <c r="K96" i="2"/>
  <c r="M96" i="2"/>
  <c r="L97" i="2"/>
  <c r="K98" i="2"/>
  <c r="M98" i="2"/>
  <c r="L99" i="2"/>
  <c r="K100" i="2"/>
  <c r="M100" i="2"/>
  <c r="L101" i="2"/>
  <c r="K102" i="2"/>
  <c r="M102" i="2"/>
  <c r="L103" i="2"/>
  <c r="K104" i="2"/>
  <c r="M104" i="2"/>
  <c r="L105" i="2"/>
  <c r="K106" i="2"/>
  <c r="M106" i="2"/>
  <c r="L107" i="2"/>
  <c r="K108" i="2"/>
  <c r="M108" i="2"/>
  <c r="L109" i="2"/>
  <c r="K110" i="2"/>
  <c r="M110" i="2"/>
  <c r="L111" i="2"/>
  <c r="K112" i="2"/>
  <c r="M112" i="2"/>
  <c r="L113" i="2"/>
  <c r="K114" i="2"/>
  <c r="M114" i="2"/>
  <c r="L115" i="2"/>
  <c r="K116" i="2"/>
  <c r="M116" i="2"/>
  <c r="L117" i="2"/>
  <c r="K118" i="2"/>
  <c r="M118" i="2"/>
  <c r="L119" i="2"/>
  <c r="K120" i="2"/>
  <c r="M120" i="2"/>
  <c r="L121" i="2"/>
  <c r="K122" i="2"/>
  <c r="M122" i="2"/>
  <c r="L123" i="2"/>
  <c r="K124" i="2"/>
  <c r="M124" i="2"/>
  <c r="L125" i="2"/>
  <c r="L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H125" i="2"/>
  <c r="H123" i="2"/>
  <c r="H121" i="2"/>
  <c r="H119" i="2"/>
  <c r="H117" i="2"/>
  <c r="H115" i="2"/>
  <c r="H113" i="2"/>
  <c r="H111" i="2"/>
  <c r="H109" i="2"/>
  <c r="H107" i="2"/>
  <c r="H105" i="2"/>
  <c r="H103" i="2"/>
  <c r="H101" i="2"/>
  <c r="H99" i="2"/>
  <c r="H97" i="2"/>
  <c r="H95" i="2"/>
  <c r="H93" i="2"/>
  <c r="H91" i="2"/>
  <c r="H89" i="2"/>
  <c r="H87" i="2"/>
  <c r="H85" i="2"/>
  <c r="H83" i="2"/>
  <c r="H81" i="2"/>
  <c r="H79" i="2"/>
  <c r="H77" i="2"/>
  <c r="H75" i="2"/>
  <c r="H73" i="2"/>
  <c r="H71" i="2"/>
  <c r="H69" i="2"/>
  <c r="H67" i="2"/>
  <c r="H65" i="2"/>
  <c r="H63" i="2"/>
  <c r="H61" i="2"/>
  <c r="H59" i="2"/>
  <c r="H57" i="2"/>
  <c r="H55" i="2"/>
  <c r="H53" i="2"/>
  <c r="H51" i="2"/>
  <c r="H49" i="2"/>
  <c r="H47" i="2"/>
  <c r="H45" i="2"/>
  <c r="H43" i="2"/>
  <c r="H41" i="2"/>
  <c r="H39" i="2"/>
  <c r="H37" i="2"/>
  <c r="H35" i="2"/>
  <c r="H33" i="2"/>
  <c r="H31" i="2"/>
  <c r="H29" i="2"/>
  <c r="H27" i="2"/>
  <c r="H25" i="2"/>
  <c r="H23" i="2"/>
  <c r="H21" i="2"/>
  <c r="H19" i="2"/>
  <c r="H17" i="2"/>
  <c r="H15" i="2"/>
  <c r="H13" i="2"/>
  <c r="H11" i="2"/>
  <c r="H9" i="2"/>
  <c r="H7" i="2"/>
  <c r="H5" i="2"/>
  <c r="I3" i="2"/>
  <c r="J3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J106" i="2"/>
  <c r="J104" i="2"/>
  <c r="J102" i="2"/>
  <c r="J100" i="2"/>
  <c r="J98" i="2"/>
  <c r="J96" i="2"/>
  <c r="J94" i="2"/>
  <c r="J92" i="2"/>
  <c r="J90" i="2"/>
  <c r="J88" i="2"/>
  <c r="J86" i="2"/>
  <c r="J84" i="2"/>
  <c r="J82" i="2"/>
  <c r="J80" i="2"/>
  <c r="J78" i="2"/>
  <c r="J76" i="2"/>
  <c r="J74" i="2"/>
  <c r="J72" i="2"/>
  <c r="J70" i="2"/>
  <c r="J68" i="2"/>
  <c r="J66" i="2"/>
  <c r="J64" i="2"/>
  <c r="J62" i="2"/>
  <c r="J60" i="2"/>
  <c r="J58" i="2"/>
  <c r="J56" i="2"/>
  <c r="J54" i="2"/>
  <c r="J52" i="2"/>
  <c r="J50" i="2"/>
  <c r="J48" i="2"/>
  <c r="J46" i="2"/>
  <c r="J44" i="2"/>
  <c r="J42" i="2"/>
  <c r="J40" i="2"/>
  <c r="J38" i="2"/>
  <c r="J36" i="2"/>
  <c r="J34" i="2"/>
  <c r="J32" i="2"/>
  <c r="J30" i="2"/>
  <c r="J28" i="2"/>
  <c r="J26" i="2"/>
  <c r="J24" i="2"/>
  <c r="J22" i="2"/>
  <c r="J20" i="2"/>
  <c r="J18" i="2"/>
  <c r="J16" i="2"/>
  <c r="J14" i="2"/>
  <c r="J12" i="2"/>
  <c r="J10" i="2"/>
  <c r="J8" i="2"/>
  <c r="J6" i="2"/>
  <c r="J4" i="2"/>
  <c r="M125" i="2"/>
  <c r="L124" i="2"/>
  <c r="K123" i="2"/>
  <c r="M121" i="2"/>
  <c r="L120" i="2"/>
  <c r="K119" i="2"/>
  <c r="M117" i="2"/>
  <c r="L116" i="2"/>
  <c r="K115" i="2"/>
  <c r="M113" i="2"/>
  <c r="L112" i="2"/>
  <c r="K111" i="2"/>
  <c r="M109" i="2"/>
  <c r="L108" i="2"/>
  <c r="K107" i="2"/>
  <c r="M105" i="2"/>
  <c r="L104" i="2"/>
  <c r="K103" i="2"/>
  <c r="M101" i="2"/>
  <c r="L100" i="2"/>
  <c r="K99" i="2"/>
  <c r="M97" i="2"/>
  <c r="L96" i="2"/>
  <c r="K95" i="2"/>
  <c r="M93" i="2"/>
  <c r="L92" i="2"/>
  <c r="K91" i="2"/>
  <c r="M89" i="2"/>
  <c r="L88" i="2"/>
  <c r="K87" i="2"/>
  <c r="M85" i="2"/>
  <c r="L84" i="2"/>
  <c r="K83" i="2"/>
  <c r="M81" i="2"/>
  <c r="L80" i="2"/>
  <c r="K79" i="2"/>
  <c r="M77" i="2"/>
  <c r="L76" i="2"/>
  <c r="K75" i="2"/>
  <c r="M73" i="2"/>
  <c r="L72" i="2"/>
  <c r="K71" i="2"/>
  <c r="M69" i="2"/>
  <c r="L68" i="2"/>
  <c r="K67" i="2"/>
  <c r="M65" i="2"/>
  <c r="L64" i="2"/>
  <c r="K63" i="2"/>
  <c r="M61" i="2"/>
  <c r="L60" i="2"/>
  <c r="K59" i="2"/>
  <c r="M57" i="2"/>
  <c r="L56" i="2"/>
  <c r="K55" i="2"/>
  <c r="M53" i="2"/>
  <c r="L52" i="2"/>
  <c r="K51" i="2"/>
  <c r="M49" i="2"/>
  <c r="L48" i="2"/>
  <c r="K47" i="2"/>
  <c r="M45" i="2"/>
  <c r="L44" i="2"/>
  <c r="K43" i="2"/>
  <c r="M41" i="2"/>
  <c r="L40" i="2"/>
  <c r="K39" i="2"/>
  <c r="M37" i="2"/>
  <c r="L36" i="2"/>
  <c r="K35" i="2"/>
  <c r="M33" i="2"/>
  <c r="L32" i="2"/>
  <c r="K31" i="2"/>
  <c r="M29" i="2"/>
  <c r="L28" i="2"/>
  <c r="K27" i="2"/>
  <c r="M24" i="2"/>
  <c r="L126" i="2"/>
  <c r="M128" i="2"/>
  <c r="M132" i="2"/>
  <c r="H132" i="2"/>
  <c r="L132" i="2"/>
  <c r="H133" i="2"/>
  <c r="J133" i="2"/>
  <c r="L133" i="2"/>
  <c r="K132" i="2"/>
  <c r="I133" i="2"/>
  <c r="K133" i="2"/>
  <c r="M133" i="2"/>
  <c r="I132" i="2"/>
  <c r="J132" i="2"/>
  <c r="K24" i="2"/>
  <c r="M22" i="2"/>
  <c r="K21" i="2"/>
  <c r="L26" i="2"/>
  <c r="M25" i="2"/>
  <c r="K25" i="2"/>
  <c r="L24" i="2"/>
  <c r="M23" i="2"/>
  <c r="K23" i="2"/>
  <c r="L22" i="2"/>
  <c r="M21" i="2"/>
  <c r="L20" i="2"/>
  <c r="M19" i="2"/>
  <c r="L18" i="2"/>
  <c r="K19" i="2"/>
  <c r="M17" i="2"/>
  <c r="L21" i="2"/>
  <c r="M20" i="2"/>
  <c r="K20" i="2"/>
  <c r="L19" i="2"/>
  <c r="M18" i="2"/>
  <c r="K18" i="2"/>
  <c r="K17" i="2"/>
  <c r="M15" i="2"/>
  <c r="L16" i="2"/>
  <c r="L14" i="2"/>
  <c r="K15" i="2"/>
  <c r="M13" i="2"/>
  <c r="L17" i="2"/>
  <c r="M16" i="2"/>
  <c r="K16" i="2"/>
  <c r="L15" i="2"/>
  <c r="M14" i="2"/>
  <c r="K14" i="2"/>
  <c r="K13" i="2"/>
  <c r="L12" i="2"/>
  <c r="L13" i="2"/>
  <c r="M12" i="2"/>
  <c r="K12" i="2"/>
  <c r="L11" i="2"/>
  <c r="M11" i="2"/>
  <c r="K10" i="2"/>
  <c r="M10" i="2"/>
  <c r="K9" i="2"/>
  <c r="K11" i="2"/>
  <c r="L10" i="2"/>
  <c r="M9" i="2"/>
  <c r="K8" i="2"/>
  <c r="L9" i="2"/>
  <c r="M8" i="2"/>
  <c r="L7" i="2"/>
  <c r="L8" i="2"/>
  <c r="M7" i="2"/>
  <c r="K6" i="2"/>
  <c r="M4" i="2"/>
  <c r="M6" i="2"/>
  <c r="L5" i="2"/>
  <c r="K4" i="2"/>
  <c r="K7" i="2"/>
  <c r="L6" i="2"/>
  <c r="M5" i="2"/>
  <c r="K5" i="2"/>
  <c r="L4" i="2"/>
  <c r="H4" i="3"/>
  <c r="I126" i="2"/>
  <c r="J126" i="2"/>
  <c r="I127" i="2"/>
  <c r="H127" i="2"/>
  <c r="J127" i="2"/>
  <c r="H128" i="2"/>
  <c r="K128" i="2"/>
  <c r="H126" i="2"/>
  <c r="K126" i="2"/>
  <c r="M126" i="2"/>
  <c r="M127" i="2"/>
  <c r="K127" i="2"/>
  <c r="J128" i="2"/>
  <c r="L128" i="2"/>
  <c r="J129" i="2"/>
  <c r="K129" i="2"/>
  <c r="M129" i="2"/>
  <c r="K130" i="2"/>
  <c r="M130" i="2"/>
  <c r="I131" i="2"/>
  <c r="K131" i="2"/>
  <c r="M131" i="2"/>
  <c r="H129" i="2"/>
  <c r="L129" i="2"/>
  <c r="H130" i="2"/>
  <c r="L130" i="2"/>
  <c r="H131" i="2"/>
  <c r="J131" i="2"/>
  <c r="L131" i="2"/>
  <c r="J130" i="2"/>
  <c r="I130" i="2"/>
  <c r="I129" i="2"/>
  <c r="D148" i="2" l="1"/>
  <c r="L148" i="2"/>
  <c r="T148" i="2"/>
  <c r="N148" i="2"/>
  <c r="G148" i="2"/>
  <c r="H148" i="2"/>
  <c r="Q148" i="2"/>
  <c r="R148" i="2"/>
  <c r="K148" i="2"/>
  <c r="E148" i="2"/>
  <c r="M148" i="2"/>
  <c r="U148" i="2"/>
  <c r="F148" i="2"/>
  <c r="B148" i="2"/>
  <c r="O148" i="2"/>
  <c r="P148" i="2"/>
  <c r="I148" i="2"/>
  <c r="J148" i="2"/>
  <c r="C148" i="2"/>
  <c r="S148" i="2"/>
  <c r="S5" i="3"/>
  <c r="R5" i="3"/>
  <c r="T5" i="3"/>
  <c r="Q5" i="3"/>
  <c r="U5" i="3"/>
</calcChain>
</file>

<file path=xl/sharedStrings.xml><?xml version="1.0" encoding="utf-8"?>
<sst xmlns="http://schemas.openxmlformats.org/spreadsheetml/2006/main" count="86" uniqueCount="73">
  <si>
    <t>Year</t>
  </si>
  <si>
    <t>1-Year</t>
  </si>
  <si>
    <t>20-Year</t>
  </si>
  <si>
    <t>DJIA</t>
  </si>
  <si>
    <t>2-Year</t>
  </si>
  <si>
    <t>3-Year</t>
  </si>
  <si>
    <t>4-Year</t>
  </si>
  <si>
    <t>5-Year</t>
  </si>
  <si>
    <t>6-Year</t>
  </si>
  <si>
    <t>7-Year</t>
  </si>
  <si>
    <t>8-Year</t>
  </si>
  <si>
    <t>9-Year</t>
  </si>
  <si>
    <t>10-Year</t>
  </si>
  <si>
    <t>11-Year</t>
  </si>
  <si>
    <t>12-Year</t>
  </si>
  <si>
    <t>13-Year</t>
  </si>
  <si>
    <t>14-Year</t>
  </si>
  <si>
    <t>15-Year</t>
  </si>
  <si>
    <t>16-Year</t>
  </si>
  <si>
    <t>17-Year</t>
  </si>
  <si>
    <t>18-Year</t>
  </si>
  <si>
    <t>19-Year</t>
  </si>
  <si>
    <t>YieldCurve</t>
  </si>
  <si>
    <t>Speed</t>
  </si>
  <si>
    <t>INTEREST RATE HISTORY</t>
  </si>
  <si>
    <t>1-Yr</t>
  </si>
  <si>
    <t>20-Yr</t>
  </si>
  <si>
    <t>Speed ( 1 - 10 )</t>
  </si>
  <si>
    <t>START YR</t>
  </si>
  <si>
    <t>Manual</t>
  </si>
  <si>
    <t>MANUAL</t>
  </si>
  <si>
    <t>MACRO</t>
  </si>
  <si>
    <t>Automatic Operation: Uncheck "Manual". enter "Speed", then press "START"</t>
  </si>
  <si>
    <t>manual</t>
  </si>
  <si>
    <t>CPI</t>
  </si>
  <si>
    <t>GDP-R</t>
  </si>
  <si>
    <t>Manual Operation: Select "Manual", then use slide bar or click with the mouse</t>
  </si>
  <si>
    <t>END YR</t>
  </si>
  <si>
    <t>(www.CrestmontResearch.com)</t>
  </si>
  <si>
    <t>NOTES</t>
  </si>
  <si>
    <t>Large format</t>
  </si>
  <si>
    <t>Small format</t>
  </si>
  <si>
    <t>use this version; save as other version with protection</t>
  </si>
  <si>
    <t>protect sheet 2</t>
  </si>
  <si>
    <t>protect sheet 1</t>
  </si>
  <si>
    <t>protect workbook</t>
  </si>
  <si>
    <t>Medium</t>
  </si>
  <si>
    <t>set manual to 1950</t>
  </si>
  <si>
    <t>&gt;</t>
  </si>
  <si>
    <t>#std123#</t>
  </si>
  <si>
    <t>%std987%</t>
  </si>
  <si>
    <t>$std555$</t>
  </si>
  <si>
    <t>http://www.federalreserve.gov/releases/H15/data.htm</t>
  </si>
  <si>
    <t>Copy data from Data-Interest Rates XXX.xls</t>
  </si>
  <si>
    <t>1. update annual data from Interest Rate file &amp; Master Data</t>
  </si>
  <si>
    <t>3. increase the Slide Control value (Format Control in slide control)</t>
  </si>
  <si>
    <t>5. change copyright date</t>
  </si>
  <si>
    <t>right click / sheet hide</t>
  </si>
  <si>
    <t>structure only</t>
  </si>
  <si>
    <t>i-rate-history7-s</t>
  </si>
  <si>
    <t>i-rate-history7-m</t>
  </si>
  <si>
    <t>i-rate-history7</t>
  </si>
  <si>
    <t>&lt;&lt; make this 1950 and 1900 before saving workbook</t>
  </si>
  <si>
    <t>put cursor in A1; shift worksheet over one and down one (have not shifted last few years)</t>
  </si>
  <si>
    <t>(in REVIEW tab)</t>
  </si>
  <si>
    <t>4. change formula in row 145 (looks to change automatically with insert/copy)</t>
  </si>
  <si>
    <t>Added DoEvents (twice) to macro code to get graphs to update dynamically</t>
  </si>
  <si>
    <t>https://answers.microsoft.com/en-us/msoffice/forum/msoffice_excel-msoffice_custom/excel-2016-vba-does-not-update-charts/f2b460b8-c434-45a7-8262-12dd0be8ab1f</t>
  </si>
  <si>
    <t>save as large version name</t>
  </si>
  <si>
    <t>change % size and save as other names (seems to work in 2016; no need to redo all protections for each version)</t>
  </si>
  <si>
    <t>&gt;&gt; start by insert row (L140 &amp; L285) and copy down…then,</t>
  </si>
  <si>
    <t>2. Increase end year for the additional year [S7]</t>
  </si>
  <si>
    <t>Copyright 2003-2018, Crestmont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</si>
</sst>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0.0%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2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/>
      <sz val="7.5"/>
      <color indexed="12"/>
      <name val="Arial"/>
      <family val="2"/>
    </font>
    <font>
      <u/>
      <sz val="12"/>
      <color indexed="12"/>
      <name val="Arial"/>
      <family val="2"/>
    </font>
    <font>
      <b/>
      <i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 applyFill="1"/>
    <xf numFmtId="41" fontId="1" fillId="2" borderId="1" xfId="0" applyNumberFormat="1" applyFont="1" applyFill="1" applyBorder="1"/>
    <xf numFmtId="10" fontId="1" fillId="0" borderId="0" xfId="3" applyNumberFormat="1" applyFont="1" applyFill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Protection="1">
      <protection hidden="1"/>
    </xf>
    <xf numFmtId="43" fontId="3" fillId="3" borderId="2" xfId="1" applyFont="1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Protection="1">
      <protection hidden="1"/>
    </xf>
    <xf numFmtId="0" fontId="6" fillId="3" borderId="5" xfId="0" applyFont="1" applyFill="1" applyBorder="1" applyAlignment="1" applyProtection="1">
      <alignment horizontal="center"/>
      <protection hidden="1"/>
    </xf>
    <xf numFmtId="0" fontId="0" fillId="3" borderId="6" xfId="0" applyFill="1" applyBorder="1" applyProtection="1">
      <protection hidden="1"/>
    </xf>
    <xf numFmtId="43" fontId="3" fillId="3" borderId="7" xfId="1" applyFont="1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0" fontId="0" fillId="3" borderId="10" xfId="0" applyFill="1" applyBorder="1" applyProtection="1">
      <protection hidden="1"/>
    </xf>
    <xf numFmtId="164" fontId="5" fillId="3" borderId="11" xfId="3" applyNumberFormat="1" applyFont="1" applyFill="1" applyBorder="1" applyAlignment="1" applyProtection="1">
      <alignment horizontal="center"/>
      <protection hidden="1"/>
    </xf>
    <xf numFmtId="0" fontId="0" fillId="3" borderId="12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0" fillId="2" borderId="17" xfId="0" applyFill="1" applyBorder="1" applyProtection="1">
      <protection hidden="1"/>
    </xf>
    <xf numFmtId="0" fontId="0" fillId="2" borderId="18" xfId="0" applyFill="1" applyBorder="1" applyProtection="1">
      <protection hidden="1"/>
    </xf>
    <xf numFmtId="0" fontId="0" fillId="2" borderId="19" xfId="0" applyFill="1" applyBorder="1" applyProtection="1">
      <protection hidden="1"/>
    </xf>
    <xf numFmtId="0" fontId="0" fillId="2" borderId="20" xfId="0" applyFill="1" applyBorder="1" applyProtection="1">
      <protection hidden="1"/>
    </xf>
    <xf numFmtId="0" fontId="0" fillId="2" borderId="21" xfId="0" applyFill="1" applyBorder="1" applyProtection="1">
      <protection hidden="1"/>
    </xf>
    <xf numFmtId="0" fontId="0" fillId="2" borderId="22" xfId="0" applyFill="1" applyBorder="1" applyProtection="1">
      <protection hidden="1"/>
    </xf>
    <xf numFmtId="0" fontId="0" fillId="2" borderId="23" xfId="0" applyFill="1" applyBorder="1" applyProtection="1">
      <protection hidden="1"/>
    </xf>
    <xf numFmtId="0" fontId="0" fillId="2" borderId="24" xfId="0" applyFill="1" applyBorder="1" applyProtection="1">
      <protection hidden="1"/>
    </xf>
    <xf numFmtId="0" fontId="0" fillId="2" borderId="25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26" xfId="0" applyFill="1" applyBorder="1" applyProtection="1">
      <protection hidden="1"/>
    </xf>
    <xf numFmtId="0" fontId="0" fillId="2" borderId="27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28" xfId="0" applyFill="1" applyBorder="1" applyProtection="1">
      <protection hidden="1"/>
    </xf>
    <xf numFmtId="0" fontId="0" fillId="2" borderId="29" xfId="0" applyFill="1" applyBorder="1" applyProtection="1">
      <protection hidden="1"/>
    </xf>
    <xf numFmtId="0" fontId="0" fillId="2" borderId="30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6" xfId="0" applyFill="1" applyBorder="1" applyProtection="1">
      <protection hidden="1"/>
    </xf>
    <xf numFmtId="43" fontId="0" fillId="2" borderId="31" xfId="1" applyFont="1" applyFill="1" applyBorder="1" applyAlignment="1" applyProtection="1">
      <alignment vertical="center"/>
      <protection hidden="1"/>
    </xf>
    <xf numFmtId="0" fontId="0" fillId="2" borderId="32" xfId="0" applyFill="1" applyBorder="1" applyProtection="1">
      <protection hidden="1"/>
    </xf>
    <xf numFmtId="0" fontId="0" fillId="2" borderId="33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34" xfId="0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41" fontId="3" fillId="2" borderId="1" xfId="0" applyNumberFormat="1" applyFont="1" applyFill="1" applyBorder="1" applyProtection="1">
      <protection hidden="1"/>
    </xf>
    <xf numFmtId="41" fontId="3" fillId="2" borderId="35" xfId="0" applyNumberFormat="1" applyFont="1" applyFill="1" applyBorder="1" applyProtection="1">
      <protection hidden="1"/>
    </xf>
    <xf numFmtId="41" fontId="3" fillId="2" borderId="0" xfId="0" applyNumberFormat="1" applyFont="1" applyFill="1" applyBorder="1" applyProtection="1">
      <protection hidden="1"/>
    </xf>
    <xf numFmtId="0" fontId="1" fillId="0" borderId="0" xfId="0" applyFont="1" applyFill="1" applyProtection="1">
      <protection hidden="1"/>
    </xf>
    <xf numFmtId="0" fontId="1" fillId="4" borderId="0" xfId="0" applyFont="1" applyFill="1" applyProtection="1">
      <protection hidden="1"/>
    </xf>
    <xf numFmtId="10" fontId="1" fillId="0" borderId="0" xfId="3" applyNumberFormat="1" applyFont="1" applyFill="1" applyProtection="1">
      <protection hidden="1"/>
    </xf>
    <xf numFmtId="164" fontId="1" fillId="0" borderId="0" xfId="0" applyNumberFormat="1" applyFont="1" applyFill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164" fontId="1" fillId="0" borderId="0" xfId="0" applyNumberFormat="1" applyFont="1" applyProtection="1">
      <protection hidden="1"/>
    </xf>
    <xf numFmtId="164" fontId="1" fillId="0" borderId="0" xfId="3" applyNumberFormat="1" applyFont="1" applyProtection="1">
      <protection hidden="1"/>
    </xf>
    <xf numFmtId="0" fontId="1" fillId="0" borderId="0" xfId="0" applyFont="1" applyFill="1" applyBorder="1" applyProtection="1">
      <protection hidden="1"/>
    </xf>
    <xf numFmtId="0" fontId="1" fillId="2" borderId="1" xfId="0" applyFont="1" applyFill="1" applyBorder="1" applyProtection="1">
      <protection hidden="1"/>
    </xf>
    <xf numFmtId="41" fontId="1" fillId="2" borderId="1" xfId="0" applyNumberFormat="1" applyFont="1" applyFill="1" applyBorder="1" applyProtection="1">
      <protection hidden="1"/>
    </xf>
    <xf numFmtId="0" fontId="3" fillId="5" borderId="0" xfId="0" applyNumberFormat="1" applyFont="1" applyFill="1" applyProtection="1">
      <protection hidden="1"/>
    </xf>
    <xf numFmtId="0" fontId="0" fillId="0" borderId="0" xfId="0" applyBorder="1" applyProtection="1">
      <protection hidden="1"/>
    </xf>
    <xf numFmtId="0" fontId="8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Protection="1">
      <protection locked="0" hidden="1"/>
    </xf>
    <xf numFmtId="0" fontId="1" fillId="0" borderId="37" xfId="0" applyFont="1" applyFill="1" applyBorder="1" applyProtection="1">
      <protection hidden="1"/>
    </xf>
    <xf numFmtId="10" fontId="1" fillId="0" borderId="37" xfId="3" applyNumberFormat="1" applyFont="1" applyFill="1" applyBorder="1" applyProtection="1">
      <protection hidden="1"/>
    </xf>
    <xf numFmtId="10" fontId="1" fillId="0" borderId="37" xfId="3" applyNumberFormat="1" applyFont="1" applyFill="1" applyBorder="1"/>
    <xf numFmtId="10" fontId="1" fillId="0" borderId="0" xfId="0" applyNumberFormat="1" applyFont="1" applyFill="1" applyProtection="1">
      <protection hidden="1"/>
    </xf>
    <xf numFmtId="9" fontId="1" fillId="0" borderId="0" xfId="0" applyNumberFormat="1" applyFont="1" applyFill="1" applyProtection="1">
      <protection hidden="1"/>
    </xf>
    <xf numFmtId="2" fontId="1" fillId="0" borderId="0" xfId="0" applyNumberFormat="1" applyFont="1" applyFill="1" applyAlignment="1" applyProtection="1">
      <alignment horizontal="center"/>
      <protection hidden="1"/>
    </xf>
    <xf numFmtId="2" fontId="1" fillId="6" borderId="0" xfId="0" applyNumberFormat="1" applyFont="1" applyFill="1" applyAlignment="1" applyProtection="1">
      <alignment horizontal="center"/>
      <protection hidden="1"/>
    </xf>
    <xf numFmtId="164" fontId="1" fillId="0" borderId="0" xfId="3" applyNumberFormat="1" applyFont="1" applyFill="1" applyProtection="1">
      <protection hidden="1"/>
    </xf>
    <xf numFmtId="0" fontId="1" fillId="0" borderId="0" xfId="0" quotePrefix="1" applyFont="1" applyFill="1" applyAlignment="1" applyProtection="1">
      <alignment horizontal="right"/>
      <protection hidden="1"/>
    </xf>
    <xf numFmtId="0" fontId="15" fillId="0" borderId="0" xfId="2" applyFont="1" applyAlignment="1" applyProtection="1"/>
    <xf numFmtId="0" fontId="3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14" fontId="1" fillId="0" borderId="0" xfId="0" applyNumberFormat="1" applyFont="1" applyFill="1" applyProtection="1">
      <protection hidden="1"/>
    </xf>
    <xf numFmtId="2" fontId="1" fillId="0" borderId="0" xfId="0" applyNumberFormat="1" applyFont="1" applyFill="1" applyProtection="1">
      <protection hidden="1"/>
    </xf>
    <xf numFmtId="2" fontId="1" fillId="0" borderId="0" xfId="0" applyNumberFormat="1" applyFont="1" applyFill="1"/>
    <xf numFmtId="43" fontId="9" fillId="2" borderId="38" xfId="1" applyFont="1" applyFill="1" applyBorder="1" applyAlignment="1" applyProtection="1">
      <alignment vertical="center"/>
      <protection hidden="1"/>
    </xf>
    <xf numFmtId="43" fontId="9" fillId="2" borderId="4" xfId="1" applyFont="1" applyFill="1" applyBorder="1" applyAlignment="1" applyProtection="1">
      <alignment vertical="center"/>
      <protection hidden="1"/>
    </xf>
    <xf numFmtId="43" fontId="9" fillId="2" borderId="6" xfId="1" applyFont="1" applyFill="1" applyBorder="1" applyAlignment="1" applyProtection="1">
      <alignment vertical="center"/>
      <protection hidden="1"/>
    </xf>
    <xf numFmtId="43" fontId="9" fillId="2" borderId="25" xfId="1" applyFont="1" applyFill="1" applyBorder="1" applyAlignment="1" applyProtection="1">
      <alignment vertical="center"/>
      <protection hidden="1"/>
    </xf>
    <xf numFmtId="43" fontId="9" fillId="2" borderId="10" xfId="1" applyFont="1" applyFill="1" applyBorder="1" applyAlignment="1" applyProtection="1">
      <alignment vertical="center"/>
      <protection hidden="1"/>
    </xf>
    <xf numFmtId="43" fontId="9" fillId="2" borderId="12" xfId="1" applyFont="1" applyFill="1" applyBorder="1" applyAlignment="1" applyProtection="1">
      <alignment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1" fillId="0" borderId="40" xfId="0" applyFont="1" applyBorder="1" applyAlignment="1" applyProtection="1">
      <protection hidden="1"/>
    </xf>
    <xf numFmtId="0" fontId="11" fillId="3" borderId="27" xfId="0" applyFont="1" applyFill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protection hidden="1"/>
    </xf>
    <xf numFmtId="0" fontId="4" fillId="2" borderId="38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horizontal="center" vertical="center"/>
      <protection hidden="1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0033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1-Year Treasury Bill Yield</a:t>
            </a:r>
          </a:p>
        </c:rich>
      </c:tx>
      <c:layout>
        <c:manualLayout>
          <c:xMode val="edge"/>
          <c:yMode val="edge"/>
          <c:x val="0.36178182713516965"/>
          <c:y val="2.60223589562149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17277669356586"/>
          <c:y val="0.1301117947810749"/>
          <c:w val="0.84044701380631703"/>
          <c:h val="0.70632117166869235"/>
        </c:manualLayout>
      </c:layout>
      <c:areaChart>
        <c:grouping val="standard"/>
        <c:varyColors val="0"/>
        <c:ser>
          <c:idx val="0"/>
          <c:order val="0"/>
          <c:tx>
            <c:v>1-Year Bond Yield</c:v>
          </c:tx>
          <c:spPr>
            <a:gradFill rotWithShape="0">
              <a:gsLst>
                <a:gs pos="0">
                  <a:srgbClr val="808080">
                    <a:gamma/>
                    <a:tint val="30196"/>
                    <a:invGamma/>
                  </a:srgbClr>
                </a:gs>
                <a:gs pos="100000">
                  <a:srgbClr val="808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'1880-2002'!$H$23:$H$144</c:f>
              <c:strCache>
                <c:ptCount val="118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  <c:pt idx="101">
                  <c:v> </c:v>
                </c:pt>
                <c:pt idx="102">
                  <c:v> </c:v>
                </c:pt>
                <c:pt idx="103">
                  <c:v> </c:v>
                </c:pt>
                <c:pt idx="104">
                  <c:v> </c:v>
                </c:pt>
                <c:pt idx="105">
                  <c:v> </c:v>
                </c:pt>
                <c:pt idx="106">
                  <c:v> </c:v>
                </c:pt>
                <c:pt idx="107">
                  <c:v> </c:v>
                </c:pt>
                <c:pt idx="108">
                  <c:v> </c:v>
                </c:pt>
                <c:pt idx="109">
                  <c:v> </c:v>
                </c:pt>
                <c:pt idx="110">
                  <c:v> </c:v>
                </c:pt>
                <c:pt idx="111">
                  <c:v> </c:v>
                </c:pt>
                <c:pt idx="112">
                  <c:v> </c:v>
                </c:pt>
                <c:pt idx="117">
                  <c:v> </c:v>
                </c:pt>
              </c:strCache>
            </c:strRef>
          </c:cat>
          <c:val>
            <c:numRef>
              <c:f>'1880-2002'!$I$23:$I$144</c:f>
              <c:numCache>
                <c:formatCode>0.00%</c:formatCode>
                <c:ptCount val="122"/>
                <c:pt idx="0">
                  <c:v>3.2300000000000002E-2</c:v>
                </c:pt>
                <c:pt idx="1">
                  <c:v>2.8999999999999998E-2</c:v>
                </c:pt>
                <c:pt idx="2">
                  <c:v>0.03</c:v>
                </c:pt>
                <c:pt idx="3">
                  <c:v>3.15E-2</c:v>
                </c:pt>
                <c:pt idx="4">
                  <c:v>3.1699999999999999E-2</c:v>
                </c:pt>
                <c:pt idx="5">
                  <c:v>3.7499999999999999E-2</c:v>
                </c:pt>
                <c:pt idx="6">
                  <c:v>4.4299999999999999E-2</c:v>
                </c:pt>
                <c:pt idx="7">
                  <c:v>4.6100000000000002E-2</c:v>
                </c:pt>
                <c:pt idx="8">
                  <c:v>4.1900000000000007E-2</c:v>
                </c:pt>
                <c:pt idx="9">
                  <c:v>3.7599999999999995E-2</c:v>
                </c:pt>
                <c:pt idx="10">
                  <c:v>3.7900000000000003E-2</c:v>
                </c:pt>
                <c:pt idx="11">
                  <c:v>3.6900000000000002E-2</c:v>
                </c:pt>
                <c:pt idx="12">
                  <c:v>4.0099999999999997E-2</c:v>
                </c:pt>
                <c:pt idx="13">
                  <c:v>4.3099999999999999E-2</c:v>
                </c:pt>
                <c:pt idx="14">
                  <c:v>4.1799999999999997E-2</c:v>
                </c:pt>
                <c:pt idx="15">
                  <c:v>3.6000000000000004E-2</c:v>
                </c:pt>
                <c:pt idx="16">
                  <c:v>3.39E-2</c:v>
                </c:pt>
                <c:pt idx="17">
                  <c:v>4.3899999999999995E-2</c:v>
                </c:pt>
                <c:pt idx="18">
                  <c:v>5.1500000000000004E-2</c:v>
                </c:pt>
                <c:pt idx="19">
                  <c:v>5.4699999999999999E-2</c:v>
                </c:pt>
                <c:pt idx="20">
                  <c:v>6.1500000000000006E-2</c:v>
                </c:pt>
                <c:pt idx="21">
                  <c:v>5.7500000000000002E-2</c:v>
                </c:pt>
                <c:pt idx="22">
                  <c:v>4.7800000000000002E-2</c:v>
                </c:pt>
                <c:pt idx="23">
                  <c:v>4.6399999999999997E-2</c:v>
                </c:pt>
                <c:pt idx="24">
                  <c:v>4.0599999999999997E-2</c:v>
                </c:pt>
                <c:pt idx="25">
                  <c:v>3.7499999999999999E-2</c:v>
                </c:pt>
                <c:pt idx="26">
                  <c:v>3.9699999999999999E-2</c:v>
                </c:pt>
                <c:pt idx="27">
                  <c:v>3.7999999999999999E-2</c:v>
                </c:pt>
                <c:pt idx="28">
                  <c:v>4.2800000000000005E-2</c:v>
                </c:pt>
                <c:pt idx="29">
                  <c:v>4.4600000000000001E-2</c:v>
                </c:pt>
                <c:pt idx="30">
                  <c:v>3.3500000000000002E-2</c:v>
                </c:pt>
                <c:pt idx="31">
                  <c:v>3.1400000000000004E-2</c:v>
                </c:pt>
                <c:pt idx="32">
                  <c:v>2.92E-2</c:v>
                </c:pt>
                <c:pt idx="33">
                  <c:v>2.23E-2</c:v>
                </c:pt>
                <c:pt idx="34">
                  <c:v>1.46E-2</c:v>
                </c:pt>
                <c:pt idx="35">
                  <c:v>4.5000000000000005E-3</c:v>
                </c:pt>
                <c:pt idx="36">
                  <c:v>2.7000000000000001E-3</c:v>
                </c:pt>
                <c:pt idx="37">
                  <c:v>3.9000000000000003E-3</c:v>
                </c:pt>
                <c:pt idx="38">
                  <c:v>3.3E-3</c:v>
                </c:pt>
                <c:pt idx="39">
                  <c:v>1.1000000000000001E-3</c:v>
                </c:pt>
                <c:pt idx="40">
                  <c:v>2.9999999999999997E-4</c:v>
                </c:pt>
                <c:pt idx="41">
                  <c:v>2.3E-3</c:v>
                </c:pt>
                <c:pt idx="42">
                  <c:v>6.0999999999999995E-3</c:v>
                </c:pt>
                <c:pt idx="43">
                  <c:v>7.4999999999999997E-3</c:v>
                </c:pt>
                <c:pt idx="44">
                  <c:v>6.7000000000000002E-3</c:v>
                </c:pt>
                <c:pt idx="45">
                  <c:v>5.6000000000000008E-3</c:v>
                </c:pt>
                <c:pt idx="46">
                  <c:v>5.7999999999999996E-3</c:v>
                </c:pt>
                <c:pt idx="47">
                  <c:v>9.4999999999999998E-3</c:v>
                </c:pt>
                <c:pt idx="48">
                  <c:v>1.2199999999999999E-2</c:v>
                </c:pt>
                <c:pt idx="49">
                  <c:v>1.1299999999999999E-2</c:v>
                </c:pt>
                <c:pt idx="50">
                  <c:v>1.3500000000000002E-2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9-47F9-97E6-AEDBBE88E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280624"/>
        <c:axId val="440281016"/>
      </c:areaChart>
      <c:catAx>
        <c:axId val="44028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281016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440281016"/>
        <c:scaling>
          <c:orientation val="minMax"/>
          <c:max val="0.1400000000000000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280624"/>
        <c:crosses val="autoZero"/>
        <c:crossBetween val="midCat"/>
        <c:majorUnit val="2.0000000000000007E-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C0C0C0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20-Year Treasury Bond Yield</a:t>
            </a:r>
          </a:p>
        </c:rich>
      </c:tx>
      <c:layout>
        <c:manualLayout>
          <c:xMode val="edge"/>
          <c:yMode val="edge"/>
          <c:x val="0.34417222736239911"/>
          <c:y val="2.616125925695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7368746831367"/>
          <c:y val="0.13454361903578638"/>
          <c:w val="0.84192668521447089"/>
          <c:h val="0.70261667718688481"/>
        </c:manualLayout>
      </c:layout>
      <c:areaChart>
        <c:grouping val="standard"/>
        <c:varyColors val="0"/>
        <c:ser>
          <c:idx val="0"/>
          <c:order val="0"/>
          <c:tx>
            <c:v>20-Year Bond Yield</c:v>
          </c:tx>
          <c:spPr>
            <a:gradFill rotWithShape="0">
              <a:gsLst>
                <a:gs pos="0">
                  <a:srgbClr val="808080">
                    <a:gamma/>
                    <a:tint val="30196"/>
                    <a:invGamma/>
                  </a:srgbClr>
                </a:gs>
                <a:gs pos="100000">
                  <a:srgbClr val="808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'1880-2002'!$H$23:$H$144</c:f>
              <c:strCache>
                <c:ptCount val="118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  <c:pt idx="101">
                  <c:v> </c:v>
                </c:pt>
                <c:pt idx="102">
                  <c:v> </c:v>
                </c:pt>
                <c:pt idx="103">
                  <c:v> </c:v>
                </c:pt>
                <c:pt idx="104">
                  <c:v> </c:v>
                </c:pt>
                <c:pt idx="105">
                  <c:v> </c:v>
                </c:pt>
                <c:pt idx="106">
                  <c:v> </c:v>
                </c:pt>
                <c:pt idx="107">
                  <c:v> </c:v>
                </c:pt>
                <c:pt idx="108">
                  <c:v> </c:v>
                </c:pt>
                <c:pt idx="109">
                  <c:v> </c:v>
                </c:pt>
                <c:pt idx="110">
                  <c:v> </c:v>
                </c:pt>
                <c:pt idx="111">
                  <c:v> </c:v>
                </c:pt>
                <c:pt idx="112">
                  <c:v> </c:v>
                </c:pt>
                <c:pt idx="117">
                  <c:v> </c:v>
                </c:pt>
              </c:strCache>
            </c:strRef>
          </c:cat>
          <c:val>
            <c:numRef>
              <c:f>'1880-2002'!$J$23:$J$144</c:f>
              <c:numCache>
                <c:formatCode>0.00%</c:formatCode>
                <c:ptCount val="122"/>
                <c:pt idx="0">
                  <c:v>2.895E-2</c:v>
                </c:pt>
                <c:pt idx="1">
                  <c:v>2.895E-2</c:v>
                </c:pt>
                <c:pt idx="2">
                  <c:v>2.9950000000000001E-2</c:v>
                </c:pt>
                <c:pt idx="3">
                  <c:v>3.1449999999999999E-2</c:v>
                </c:pt>
                <c:pt idx="4">
                  <c:v>3.1699999999999999E-2</c:v>
                </c:pt>
                <c:pt idx="5">
                  <c:v>3.1449999999999999E-2</c:v>
                </c:pt>
                <c:pt idx="6">
                  <c:v>3.295E-2</c:v>
                </c:pt>
                <c:pt idx="7">
                  <c:v>3.4950000000000002E-2</c:v>
                </c:pt>
                <c:pt idx="8">
                  <c:v>3.5049999999999998E-2</c:v>
                </c:pt>
                <c:pt idx="9">
                  <c:v>3.465E-2</c:v>
                </c:pt>
                <c:pt idx="10">
                  <c:v>3.5249999999999997E-2</c:v>
                </c:pt>
                <c:pt idx="11">
                  <c:v>3.1400000000000004E-2</c:v>
                </c:pt>
                <c:pt idx="12">
                  <c:v>3.1800000000000002E-2</c:v>
                </c:pt>
                <c:pt idx="13">
                  <c:v>3.7100000000000001E-2</c:v>
                </c:pt>
                <c:pt idx="14">
                  <c:v>3.7999999999999999E-2</c:v>
                </c:pt>
                <c:pt idx="15">
                  <c:v>3.7450000000000004E-2</c:v>
                </c:pt>
                <c:pt idx="16">
                  <c:v>3.6699999999999997E-2</c:v>
                </c:pt>
                <c:pt idx="17">
                  <c:v>4.0549999999999996E-2</c:v>
                </c:pt>
                <c:pt idx="18">
                  <c:v>4.4349999999999994E-2</c:v>
                </c:pt>
                <c:pt idx="19">
                  <c:v>4.6100000000000002E-2</c:v>
                </c:pt>
                <c:pt idx="20">
                  <c:v>4.8600000000000004E-2</c:v>
                </c:pt>
                <c:pt idx="21">
                  <c:v>4.7E-2</c:v>
                </c:pt>
                <c:pt idx="22">
                  <c:v>4.385E-2</c:v>
                </c:pt>
                <c:pt idx="23">
                  <c:v>4.3049999999999998E-2</c:v>
                </c:pt>
                <c:pt idx="24">
                  <c:v>4.215E-2</c:v>
                </c:pt>
                <c:pt idx="25">
                  <c:v>4.07E-2</c:v>
                </c:pt>
                <c:pt idx="26">
                  <c:v>3.9699999999999999E-2</c:v>
                </c:pt>
                <c:pt idx="27">
                  <c:v>3.7949999999999998E-2</c:v>
                </c:pt>
                <c:pt idx="28">
                  <c:v>3.8699999999999998E-2</c:v>
                </c:pt>
                <c:pt idx="29">
                  <c:v>4.045E-2</c:v>
                </c:pt>
                <c:pt idx="30">
                  <c:v>3.8699999999999998E-2</c:v>
                </c:pt>
                <c:pt idx="31">
                  <c:v>4.0199999999999993E-2</c:v>
                </c:pt>
                <c:pt idx="32">
                  <c:v>4.0250000000000001E-2</c:v>
                </c:pt>
                <c:pt idx="33">
                  <c:v>3.6299999999999999E-2</c:v>
                </c:pt>
                <c:pt idx="34">
                  <c:v>3.2599999999999997E-2</c:v>
                </c:pt>
                <c:pt idx="35">
                  <c:v>2.8250000000000001E-2</c:v>
                </c:pt>
                <c:pt idx="36">
                  <c:v>2.5899999999999999E-2</c:v>
                </c:pt>
                <c:pt idx="37">
                  <c:v>2.5249999999999998E-2</c:v>
                </c:pt>
                <c:pt idx="38">
                  <c:v>2.4E-2</c:v>
                </c:pt>
                <c:pt idx="39">
                  <c:v>2.2200000000000001E-2</c:v>
                </c:pt>
                <c:pt idx="40">
                  <c:v>2.145E-2</c:v>
                </c:pt>
                <c:pt idx="41">
                  <c:v>2.1749999999999999E-2</c:v>
                </c:pt>
                <c:pt idx="42">
                  <c:v>2.23E-2</c:v>
                </c:pt>
                <c:pt idx="43">
                  <c:v>2.2250000000000002E-2</c:v>
                </c:pt>
                <c:pt idx="44">
                  <c:v>2.1949999999999997E-2</c:v>
                </c:pt>
                <c:pt idx="45">
                  <c:v>2.07E-2</c:v>
                </c:pt>
                <c:pt idx="46">
                  <c:v>1.9950000000000002E-2</c:v>
                </c:pt>
                <c:pt idx="47">
                  <c:v>2.1850000000000001E-2</c:v>
                </c:pt>
                <c:pt idx="48">
                  <c:v>2.2949999999999998E-2</c:v>
                </c:pt>
                <c:pt idx="49">
                  <c:v>2.1700000000000001E-2</c:v>
                </c:pt>
                <c:pt idx="50">
                  <c:v>2.3700000000000002E-2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84-4239-87D8-AE983AC39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281800"/>
        <c:axId val="436106824"/>
      </c:areaChart>
      <c:catAx>
        <c:axId val="440281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106824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436106824"/>
        <c:scaling>
          <c:orientation val="minMax"/>
          <c:max val="0.1400000000000000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281800"/>
        <c:crosses val="autoZero"/>
        <c:crossBetween val="midCat"/>
        <c:majorUnit val="2.0000000000000007E-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C0C0C0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Dow Jones Industrial Average: Annual Return</a:t>
            </a:r>
          </a:p>
        </c:rich>
      </c:tx>
      <c:layout>
        <c:manualLayout>
          <c:xMode val="edge"/>
          <c:yMode val="edge"/>
          <c:x val="0.23192309105261336"/>
          <c:y val="2.57489367162090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3956716791108"/>
          <c:y val="0.14345836170459336"/>
          <c:w val="0.83934071047612435"/>
          <c:h val="0.69522129133764443"/>
        </c:manualLayout>
      </c:layout>
      <c:areaChart>
        <c:grouping val="standard"/>
        <c:varyColors val="0"/>
        <c:ser>
          <c:idx val="0"/>
          <c:order val="0"/>
          <c:tx>
            <c:v>DJIA</c:v>
          </c:tx>
          <c:spPr>
            <a:gradFill rotWithShape="0">
              <a:gsLst>
                <a:gs pos="0">
                  <a:srgbClr val="808080">
                    <a:gamma/>
                    <a:tint val="30196"/>
                    <a:invGamma/>
                  </a:srgbClr>
                </a:gs>
                <a:gs pos="100000">
                  <a:srgbClr val="808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'1880-2002'!$H$23:$H$144</c:f>
              <c:strCache>
                <c:ptCount val="118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  <c:pt idx="101">
                  <c:v> </c:v>
                </c:pt>
                <c:pt idx="102">
                  <c:v> </c:v>
                </c:pt>
                <c:pt idx="103">
                  <c:v> </c:v>
                </c:pt>
                <c:pt idx="104">
                  <c:v> </c:v>
                </c:pt>
                <c:pt idx="105">
                  <c:v> </c:v>
                </c:pt>
                <c:pt idx="106">
                  <c:v> </c:v>
                </c:pt>
                <c:pt idx="107">
                  <c:v> </c:v>
                </c:pt>
                <c:pt idx="108">
                  <c:v> </c:v>
                </c:pt>
                <c:pt idx="109">
                  <c:v> </c:v>
                </c:pt>
                <c:pt idx="110">
                  <c:v> </c:v>
                </c:pt>
                <c:pt idx="111">
                  <c:v> </c:v>
                </c:pt>
                <c:pt idx="112">
                  <c:v> </c:v>
                </c:pt>
                <c:pt idx="117">
                  <c:v> </c:v>
                </c:pt>
              </c:strCache>
            </c:strRef>
          </c:cat>
          <c:val>
            <c:numRef>
              <c:f>'1880-2002'!$K$23:$K$144</c:f>
              <c:numCache>
                <c:formatCode>0.00%</c:formatCode>
                <c:ptCount val="122"/>
                <c:pt idx="0">
                  <c:v>7.5764491099954201E-2</c:v>
                </c:pt>
                <c:pt idx="1">
                  <c:v>-8.6974968179889589E-2</c:v>
                </c:pt>
                <c:pt idx="2">
                  <c:v>-4.1821561338288848E-3</c:v>
                </c:pt>
                <c:pt idx="3">
                  <c:v>-0.23611759216052275</c:v>
                </c:pt>
                <c:pt idx="4">
                  <c:v>0.42638973732437391</c:v>
                </c:pt>
                <c:pt idx="5">
                  <c:v>0.37844396859386165</c:v>
                </c:pt>
                <c:pt idx="6">
                  <c:v>-2.2887323943662108E-2</c:v>
                </c:pt>
                <c:pt idx="7">
                  <c:v>-0.3773184949655537</c:v>
                </c:pt>
                <c:pt idx="8">
                  <c:v>0.4663829787234044</c:v>
                </c:pt>
                <c:pt idx="9">
                  <c:v>0.14973882762623325</c:v>
                </c:pt>
                <c:pt idx="10">
                  <c:v>-0.1780918727915195</c:v>
                </c:pt>
                <c:pt idx="11">
                  <c:v>2.0881955533718077E-3</c:v>
                </c:pt>
                <c:pt idx="12">
                  <c:v>7.710223093895574E-2</c:v>
                </c:pt>
                <c:pt idx="13">
                  <c:v>-0.10344827586206895</c:v>
                </c:pt>
                <c:pt idx="14">
                  <c:v>-0.30718456461030719</c:v>
                </c:pt>
                <c:pt idx="15">
                  <c:v>0.81659948699157225</c:v>
                </c:pt>
                <c:pt idx="16">
                  <c:v>-4.1855774079677333E-2</c:v>
                </c:pt>
                <c:pt idx="17">
                  <c:v>-0.21705263157894739</c:v>
                </c:pt>
                <c:pt idx="18">
                  <c:v>0.10513578919064281</c:v>
                </c:pt>
                <c:pt idx="19">
                  <c:v>0.30450121654501228</c:v>
                </c:pt>
                <c:pt idx="20">
                  <c:v>-0.32901240324536041</c:v>
                </c:pt>
                <c:pt idx="21">
                  <c:v>0.12300208478109798</c:v>
                </c:pt>
                <c:pt idx="22">
                  <c:v>0.21497524752475261</c:v>
                </c:pt>
                <c:pt idx="23">
                  <c:v>-2.6993990017316949E-2</c:v>
                </c:pt>
                <c:pt idx="24">
                  <c:v>0.26162060301507539</c:v>
                </c:pt>
                <c:pt idx="25">
                  <c:v>0.29997510580034836</c:v>
                </c:pt>
                <c:pt idx="26">
                  <c:v>3.4469551895823791E-3</c:v>
                </c:pt>
                <c:pt idx="27">
                  <c:v>0.2767175572519085</c:v>
                </c:pt>
                <c:pt idx="28">
                  <c:v>0.49476831091180884</c:v>
                </c:pt>
                <c:pt idx="29">
                  <c:v>-0.1717333333333334</c:v>
                </c:pt>
                <c:pt idx="30">
                  <c:v>-0.33765292981326456</c:v>
                </c:pt>
                <c:pt idx="31">
                  <c:v>-0.52667395795357885</c:v>
                </c:pt>
                <c:pt idx="32">
                  <c:v>-0.22644415917843397</c:v>
                </c:pt>
                <c:pt idx="33">
                  <c:v>0.63740458015267176</c:v>
                </c:pt>
                <c:pt idx="34">
                  <c:v>5.4423837032532729E-2</c:v>
                </c:pt>
                <c:pt idx="35">
                  <c:v>0.38533256439830832</c:v>
                </c:pt>
                <c:pt idx="36">
                  <c:v>0.2481787275376397</c:v>
                </c:pt>
                <c:pt idx="37">
                  <c:v>-0.32823790994997226</c:v>
                </c:pt>
                <c:pt idx="38">
                  <c:v>0.27728589160115868</c:v>
                </c:pt>
                <c:pt idx="39">
                  <c:v>-2.8310443119979323E-2</c:v>
                </c:pt>
                <c:pt idx="40">
                  <c:v>-0.12574171611440776</c:v>
                </c:pt>
                <c:pt idx="41">
                  <c:v>-0.15381682300007626</c:v>
                </c:pt>
                <c:pt idx="42">
                  <c:v>7.6063446286950276E-2</c:v>
                </c:pt>
                <c:pt idx="43">
                  <c:v>0.13810720268006693</c:v>
                </c:pt>
                <c:pt idx="44">
                  <c:v>0.11803664728824792</c:v>
                </c:pt>
                <c:pt idx="45">
                  <c:v>0.26972948068189284</c:v>
                </c:pt>
                <c:pt idx="46">
                  <c:v>-8.143693950546893E-2</c:v>
                </c:pt>
                <c:pt idx="47">
                  <c:v>2.2347629796839685E-2</c:v>
                </c:pt>
                <c:pt idx="48">
                  <c:v>-2.1307131817178138E-2</c:v>
                </c:pt>
                <c:pt idx="49">
                  <c:v>0.13096446700507602</c:v>
                </c:pt>
                <c:pt idx="50">
                  <c:v>0.17404747656094144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5E-4787-9795-8EAE27708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103688"/>
        <c:axId val="436104080"/>
      </c:areaChart>
      <c:catAx>
        <c:axId val="436103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104080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436104080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103688"/>
        <c:crosses val="autoZero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C0C0C0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Treasury Yield Curve</a:t>
            </a:r>
          </a:p>
        </c:rich>
      </c:tx>
      <c:layout>
        <c:manualLayout>
          <c:xMode val="edge"/>
          <c:yMode val="edge"/>
          <c:x val="0.38975589935955507"/>
          <c:y val="1.28171668020538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868252576286393E-2"/>
          <c:y val="0.11352347738961992"/>
          <c:w val="0.90881905003604413"/>
          <c:h val="0.7287474838882049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  <c:spPr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0A2-43C4-ACEE-803AF395A2FA}"/>
              </c:ext>
            </c:extLst>
          </c:dPt>
          <c:dPt>
            <c:idx val="1"/>
            <c:marker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  <c:spPr>
              <a:ln w="254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A2-43C4-ACEE-803AF395A2FA}"/>
              </c:ext>
            </c:extLst>
          </c:dPt>
          <c:dPt>
            <c:idx val="2"/>
            <c:marker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  <c:spPr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0A2-43C4-ACEE-803AF395A2FA}"/>
              </c:ext>
            </c:extLst>
          </c:dPt>
          <c:dPt>
            <c:idx val="3"/>
            <c:marker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  <c:spPr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0A2-43C4-ACEE-803AF395A2FA}"/>
              </c:ext>
            </c:extLst>
          </c:dPt>
          <c:dPt>
            <c:idx val="4"/>
            <c:marker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  <c:spPr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0A2-43C4-ACEE-803AF395A2FA}"/>
              </c:ext>
            </c:extLst>
          </c:dPt>
          <c:dPt>
            <c:idx val="5"/>
            <c:marker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  <c:spPr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0A2-43C4-ACEE-803AF395A2FA}"/>
              </c:ext>
            </c:extLst>
          </c:dPt>
          <c:dPt>
            <c:idx val="6"/>
            <c:marker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  <c:spPr>
              <a:ln w="254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0A2-43C4-ACEE-803AF395A2FA}"/>
              </c:ext>
            </c:extLst>
          </c:dPt>
          <c:dPt>
            <c:idx val="7"/>
            <c:marker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  <c:spPr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0A2-43C4-ACEE-803AF395A2FA}"/>
              </c:ext>
            </c:extLst>
          </c:dPt>
          <c:dPt>
            <c:idx val="8"/>
            <c:marker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  <c:spPr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0A2-43C4-ACEE-803AF395A2FA}"/>
              </c:ext>
            </c:extLst>
          </c:dPt>
          <c:dPt>
            <c:idx val="9"/>
            <c:marker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  <c:spPr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0A2-43C4-ACEE-803AF395A2FA}"/>
              </c:ext>
            </c:extLst>
          </c:dPt>
          <c:dPt>
            <c:idx val="10"/>
            <c:marker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  <c:spPr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0A2-43C4-ACEE-803AF395A2FA}"/>
              </c:ext>
            </c:extLst>
          </c:dPt>
          <c:dPt>
            <c:idx val="11"/>
            <c:marker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  <c:spPr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0A2-43C4-ACEE-803AF395A2FA}"/>
              </c:ext>
            </c:extLst>
          </c:dPt>
          <c:dPt>
            <c:idx val="12"/>
            <c:marker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  <c:spPr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E0A2-43C4-ACEE-803AF395A2FA}"/>
              </c:ext>
            </c:extLst>
          </c:dPt>
          <c:dPt>
            <c:idx val="13"/>
            <c:marker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  <c:spPr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E0A2-43C4-ACEE-803AF395A2FA}"/>
              </c:ext>
            </c:extLst>
          </c:dPt>
          <c:dPt>
            <c:idx val="14"/>
            <c:marker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  <c:spPr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E0A2-43C4-ACEE-803AF395A2FA}"/>
              </c:ext>
            </c:extLst>
          </c:dPt>
          <c:dPt>
            <c:idx val="15"/>
            <c:marker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  <c:spPr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E0A2-43C4-ACEE-803AF395A2FA}"/>
              </c:ext>
            </c:extLst>
          </c:dPt>
          <c:dPt>
            <c:idx val="16"/>
            <c:marker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  <c:spPr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E0A2-43C4-ACEE-803AF395A2FA}"/>
              </c:ext>
            </c:extLst>
          </c:dPt>
          <c:dPt>
            <c:idx val="17"/>
            <c:marker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  <c:spPr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E0A2-43C4-ACEE-803AF395A2FA}"/>
              </c:ext>
            </c:extLst>
          </c:dPt>
          <c:dPt>
            <c:idx val="18"/>
            <c:marker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  <c:spPr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E0A2-43C4-ACEE-803AF395A2FA}"/>
              </c:ext>
            </c:extLst>
          </c:dPt>
          <c:dPt>
            <c:idx val="19"/>
            <c:marker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  <c:spPr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E0A2-43C4-ACEE-803AF395A2FA}"/>
              </c:ext>
            </c:extLst>
          </c:dPt>
          <c:val>
            <c:numRef>
              <c:f>'1880-2002'!$B$147:$U$147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 formatCode="_(* #,##0_);_(* \(#,##0\);_(* &quot;-&quot;_);_(@_)">
                  <c:v>11</c:v>
                </c:pt>
                <c:pt idx="11" formatCode="_(* #,##0_);_(* \(#,##0\);_(* &quot;-&quot;_);_(@_)">
                  <c:v>12</c:v>
                </c:pt>
                <c:pt idx="12" formatCode="_(* #,##0_);_(* \(#,##0\);_(* &quot;-&quot;_);_(@_)">
                  <c:v>13</c:v>
                </c:pt>
                <c:pt idx="13" formatCode="_(* #,##0_);_(* \(#,##0\);_(* &quot;-&quot;_);_(@_)">
                  <c:v>14</c:v>
                </c:pt>
                <c:pt idx="14" formatCode="_(* #,##0_);_(* \(#,##0\);_(* &quot;-&quot;_);_(@_)">
                  <c:v>15</c:v>
                </c:pt>
                <c:pt idx="15" formatCode="_(* #,##0_);_(* \(#,##0\);_(* &quot;-&quot;_);_(@_)">
                  <c:v>16</c:v>
                </c:pt>
                <c:pt idx="16" formatCode="_(* #,##0_);_(* \(#,##0\);_(* &quot;-&quot;_);_(@_)">
                  <c:v>17</c:v>
                </c:pt>
                <c:pt idx="17" formatCode="_(* #,##0_);_(* \(#,##0\);_(* &quot;-&quot;_);_(@_)">
                  <c:v>18</c:v>
                </c:pt>
                <c:pt idx="18" formatCode="_(* #,##0_);_(* \(#,##0\);_(* &quot;-&quot;_);_(@_)">
                  <c:v>19</c:v>
                </c:pt>
                <c:pt idx="19" formatCode="_(* #,##0_);_(* \(#,##0\);_(* &quot;-&quot;_);_(@_)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E0A2-43C4-ACEE-803AF395A2FA}"/>
            </c:ext>
          </c:extLst>
        </c:ser>
        <c:ser>
          <c:idx val="1"/>
          <c:order val="1"/>
          <c:spPr>
            <a:ln>
              <a:solidFill>
                <a:srgbClr val="0033CC"/>
              </a:solidFill>
            </a:ln>
          </c:spPr>
          <c:marker>
            <c:spPr>
              <a:solidFill>
                <a:srgbClr val="0033CC"/>
              </a:solidFill>
              <a:ln>
                <a:solidFill>
                  <a:srgbClr val="0033CC"/>
                </a:solidFill>
              </a:ln>
            </c:spPr>
          </c:marker>
          <c:val>
            <c:numRef>
              <c:f>'1880-2002'!$B$148:$U$148</c:f>
              <c:numCache>
                <c:formatCode>0.00%</c:formatCode>
                <c:ptCount val="20"/>
                <c:pt idx="0">
                  <c:v>1.3500000000000002E-2</c:v>
                </c:pt>
                <c:pt idx="1">
                  <c:v>1.4388888888888889E-2</c:v>
                </c:pt>
                <c:pt idx="2">
                  <c:v>1.5277777777777777E-2</c:v>
                </c:pt>
                <c:pt idx="3">
                  <c:v>1.6166666666666666E-2</c:v>
                </c:pt>
                <c:pt idx="4">
                  <c:v>1.7055555555555553E-2</c:v>
                </c:pt>
                <c:pt idx="5">
                  <c:v>1.7944444444444443E-2</c:v>
                </c:pt>
                <c:pt idx="6">
                  <c:v>1.8833333333333334E-2</c:v>
                </c:pt>
                <c:pt idx="7">
                  <c:v>1.9722222222222221E-2</c:v>
                </c:pt>
                <c:pt idx="8">
                  <c:v>2.0611111111111108E-2</c:v>
                </c:pt>
                <c:pt idx="9">
                  <c:v>2.1499999999999998E-2</c:v>
                </c:pt>
                <c:pt idx="10">
                  <c:v>2.1719999999999996E-2</c:v>
                </c:pt>
                <c:pt idx="11">
                  <c:v>2.1940000000000001E-2</c:v>
                </c:pt>
                <c:pt idx="12">
                  <c:v>2.2160000000000003E-2</c:v>
                </c:pt>
                <c:pt idx="13">
                  <c:v>2.2380000000000001E-2</c:v>
                </c:pt>
                <c:pt idx="14">
                  <c:v>2.2599999999999999E-2</c:v>
                </c:pt>
                <c:pt idx="15">
                  <c:v>2.282E-2</c:v>
                </c:pt>
                <c:pt idx="16">
                  <c:v>2.3040000000000001E-2</c:v>
                </c:pt>
                <c:pt idx="17">
                  <c:v>2.3259999999999999E-2</c:v>
                </c:pt>
                <c:pt idx="18">
                  <c:v>2.3479999999999997E-2</c:v>
                </c:pt>
                <c:pt idx="19">
                  <c:v>2.3700000000000002E-2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E0A2-43C4-ACEE-803AF395A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104864"/>
        <c:axId val="238308688"/>
      </c:lineChart>
      <c:catAx>
        <c:axId val="43610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Maturity (Years)</a:t>
                </a:r>
              </a:p>
            </c:rich>
          </c:tx>
          <c:layout>
            <c:manualLayout>
              <c:xMode val="edge"/>
              <c:yMode val="edge"/>
              <c:x val="0.47320951545771828"/>
              <c:y val="0.931991128892201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830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308688"/>
        <c:scaling>
          <c:orientation val="minMax"/>
          <c:max val="0.1400000000000000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</a:t>
                </a:r>
              </a:p>
            </c:rich>
          </c:tx>
          <c:layout>
            <c:manualLayout>
              <c:xMode val="edge"/>
              <c:yMode val="edge"/>
              <c:x val="6.4195089306279636E-3"/>
              <c:y val="0.4321216236121013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104864"/>
        <c:crosses val="autoZero"/>
        <c:crossBetween val="between"/>
        <c:majorUnit val="2.0000000000000007E-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Consumer Price Index (CPI): Annual Change</a:t>
            </a:r>
          </a:p>
        </c:rich>
      </c:tx>
      <c:layout>
        <c:manualLayout>
          <c:xMode val="edge"/>
          <c:yMode val="edge"/>
          <c:x val="0.23624801321198663"/>
          <c:y val="2.5884925817182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6132345883401"/>
          <c:y val="0.14051816872184719"/>
          <c:w val="0.84081970056549571"/>
          <c:h val="0.69519515051861236"/>
        </c:manualLayout>
      </c:layout>
      <c:areaChart>
        <c:grouping val="standard"/>
        <c:varyColors val="0"/>
        <c:ser>
          <c:idx val="0"/>
          <c:order val="0"/>
          <c:tx>
            <c:strRef>
              <c:f>'1880-2002'!$L$2</c:f>
              <c:strCache>
                <c:ptCount val="1"/>
                <c:pt idx="0">
                  <c:v> CPI </c:v>
                </c:pt>
              </c:strCache>
            </c:strRef>
          </c:tx>
          <c:spPr>
            <a:gradFill rotWithShape="0">
              <a:gsLst>
                <a:gs pos="0">
                  <a:srgbClr val="808080">
                    <a:gamma/>
                    <a:tint val="30196"/>
                    <a:invGamma/>
                  </a:srgbClr>
                </a:gs>
                <a:gs pos="100000">
                  <a:srgbClr val="808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'1880-2002'!$H$23:$H$144</c:f>
              <c:strCache>
                <c:ptCount val="118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  <c:pt idx="101">
                  <c:v> </c:v>
                </c:pt>
                <c:pt idx="102">
                  <c:v> </c:v>
                </c:pt>
                <c:pt idx="103">
                  <c:v> </c:v>
                </c:pt>
                <c:pt idx="104">
                  <c:v> </c:v>
                </c:pt>
                <c:pt idx="105">
                  <c:v> </c:v>
                </c:pt>
                <c:pt idx="106">
                  <c:v> </c:v>
                </c:pt>
                <c:pt idx="107">
                  <c:v> </c:v>
                </c:pt>
                <c:pt idx="108">
                  <c:v> </c:v>
                </c:pt>
                <c:pt idx="109">
                  <c:v> </c:v>
                </c:pt>
                <c:pt idx="110">
                  <c:v> </c:v>
                </c:pt>
                <c:pt idx="111">
                  <c:v> </c:v>
                </c:pt>
                <c:pt idx="112">
                  <c:v> </c:v>
                </c:pt>
                <c:pt idx="117">
                  <c:v> </c:v>
                </c:pt>
              </c:strCache>
            </c:strRef>
          </c:cat>
          <c:val>
            <c:numRef>
              <c:f>'1880-2002'!$L$23:$L$144</c:f>
              <c:numCache>
                <c:formatCode>0.00%</c:formatCode>
                <c:ptCount val="122"/>
                <c:pt idx="0">
                  <c:v>7.1817021448358886E-2</c:v>
                </c:pt>
                <c:pt idx="1">
                  <c:v>-1.5228376820452971E-2</c:v>
                </c:pt>
                <c:pt idx="2">
                  <c:v>6.391722088476981E-2</c:v>
                </c:pt>
                <c:pt idx="3">
                  <c:v>1.2597609071926863E-2</c:v>
                </c:pt>
                <c:pt idx="4">
                  <c:v>-9.5762391667075786E-4</c:v>
                </c:pt>
                <c:pt idx="5">
                  <c:v>9.5795477974038867E-3</c:v>
                </c:pt>
                <c:pt idx="6">
                  <c:v>2.5613897653378181E-2</c:v>
                </c:pt>
                <c:pt idx="7">
                  <c:v>5.8279720569072158E-2</c:v>
                </c:pt>
                <c:pt idx="8">
                  <c:v>-3.6711262574052994E-2</c:v>
                </c:pt>
                <c:pt idx="9">
                  <c:v>7.9854285132565872E-2</c:v>
                </c:pt>
                <c:pt idx="10">
                  <c:v>3.5294260797717358E-2</c:v>
                </c:pt>
                <c:pt idx="11">
                  <c:v>-7.792228438968396E-2</c:v>
                </c:pt>
                <c:pt idx="12">
                  <c:v>6.6019794348002536E-2</c:v>
                </c:pt>
                <c:pt idx="13">
                  <c:v>2.9324538421210633E-2</c:v>
                </c:pt>
                <c:pt idx="14">
                  <c:v>1.0101010101010166E-2</c:v>
                </c:pt>
                <c:pt idx="15">
                  <c:v>0.01</c:v>
                </c:pt>
                <c:pt idx="16">
                  <c:v>7.9207920792079278E-2</c:v>
                </c:pt>
                <c:pt idx="17">
                  <c:v>0.17431192660550465</c:v>
                </c:pt>
                <c:pt idx="18">
                  <c:v>0.1796875</c:v>
                </c:pt>
                <c:pt idx="19">
                  <c:v>0.14569536423841067</c:v>
                </c:pt>
                <c:pt idx="20">
                  <c:v>0.15606936416184958</c:v>
                </c:pt>
                <c:pt idx="21">
                  <c:v>-0.105</c:v>
                </c:pt>
                <c:pt idx="22">
                  <c:v>-6.1452513966480327E-2</c:v>
                </c:pt>
                <c:pt idx="23">
                  <c:v>1.7857142857142794E-2</c:v>
                </c:pt>
                <c:pt idx="24">
                  <c:v>0</c:v>
                </c:pt>
                <c:pt idx="25">
                  <c:v>2.3391812865497075E-2</c:v>
                </c:pt>
                <c:pt idx="26">
                  <c:v>1.1428571428571344E-2</c:v>
                </c:pt>
                <c:pt idx="27">
                  <c:v>-1.6949152542372947E-2</c:v>
                </c:pt>
                <c:pt idx="28">
                  <c:v>-1.724137931034464E-2</c:v>
                </c:pt>
                <c:pt idx="29">
                  <c:v>0</c:v>
                </c:pt>
                <c:pt idx="30">
                  <c:v>-2.3391812865497186E-2</c:v>
                </c:pt>
                <c:pt idx="31">
                  <c:v>-8.9820359281437168E-2</c:v>
                </c:pt>
                <c:pt idx="32">
                  <c:v>-9.8684210526315819E-2</c:v>
                </c:pt>
                <c:pt idx="33">
                  <c:v>-5.1094890510948843E-2</c:v>
                </c:pt>
                <c:pt idx="34">
                  <c:v>3.0769230769230882E-2</c:v>
                </c:pt>
                <c:pt idx="35">
                  <c:v>2.2388059701492491E-2</c:v>
                </c:pt>
                <c:pt idx="36">
                  <c:v>1.4598540145985384E-2</c:v>
                </c:pt>
                <c:pt idx="37">
                  <c:v>3.5971223021582732E-2</c:v>
                </c:pt>
                <c:pt idx="38">
                  <c:v>-2.083333333333337E-2</c:v>
                </c:pt>
                <c:pt idx="39">
                  <c:v>-1.4184397163120477E-2</c:v>
                </c:pt>
                <c:pt idx="40">
                  <c:v>7.194244604316502E-3</c:v>
                </c:pt>
                <c:pt idx="41">
                  <c:v>0.05</c:v>
                </c:pt>
                <c:pt idx="42">
                  <c:v>0.10884353741496611</c:v>
                </c:pt>
                <c:pt idx="43">
                  <c:v>6.1349693251533832E-2</c:v>
                </c:pt>
                <c:pt idx="44">
                  <c:v>1.7341040462427681E-2</c:v>
                </c:pt>
                <c:pt idx="45">
                  <c:v>2.2727272727272707E-2</c:v>
                </c:pt>
                <c:pt idx="46">
                  <c:v>8.3333333333333259E-2</c:v>
                </c:pt>
                <c:pt idx="47">
                  <c:v>0.14358974358974352</c:v>
                </c:pt>
                <c:pt idx="48">
                  <c:v>8.0717488789237679E-2</c:v>
                </c:pt>
                <c:pt idx="49">
                  <c:v>-1.2448132780083054E-2</c:v>
                </c:pt>
                <c:pt idx="50">
                  <c:v>1.2605042016806678E-2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3-492C-AE8F-CA2832FBB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419632"/>
        <c:axId val="436423160"/>
      </c:areaChart>
      <c:catAx>
        <c:axId val="43641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423160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436423160"/>
        <c:scaling>
          <c:orientation val="minMax"/>
          <c:max val="0.2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419632"/>
        <c:crosses val="autoZero"/>
        <c:crossBetween val="midCat"/>
        <c:majorUnit val="0.0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C0C0C0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Gross Domestic Product (GDP-Real): Annual Change</a:t>
            </a:r>
          </a:p>
        </c:rich>
      </c:tx>
      <c:layout>
        <c:manualLayout>
          <c:xMode val="edge"/>
          <c:yMode val="edge"/>
          <c:x val="0.18416183707076125"/>
          <c:y val="2.57489367162090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6132345883401"/>
          <c:y val="0.14345836170459336"/>
          <c:w val="0.84081970056549571"/>
          <c:h val="0.69522129133764443"/>
        </c:manualLayout>
      </c:layout>
      <c:areaChart>
        <c:grouping val="standard"/>
        <c:varyColors val="0"/>
        <c:ser>
          <c:idx val="0"/>
          <c:order val="0"/>
          <c:tx>
            <c:strRef>
              <c:f>'1880-2002'!$M$2</c:f>
              <c:strCache>
                <c:ptCount val="1"/>
                <c:pt idx="0">
                  <c:v> GDP-R </c:v>
                </c:pt>
              </c:strCache>
            </c:strRef>
          </c:tx>
          <c:spPr>
            <a:gradFill rotWithShape="0">
              <a:gsLst>
                <a:gs pos="0">
                  <a:srgbClr val="808080">
                    <a:gamma/>
                    <a:tint val="30196"/>
                    <a:invGamma/>
                  </a:srgbClr>
                </a:gs>
                <a:gs pos="100000">
                  <a:srgbClr val="808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'1880-2002'!$H$23:$H$144</c:f>
              <c:strCache>
                <c:ptCount val="118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  <c:pt idx="101">
                  <c:v> </c:v>
                </c:pt>
                <c:pt idx="102">
                  <c:v> </c:v>
                </c:pt>
                <c:pt idx="103">
                  <c:v> </c:v>
                </c:pt>
                <c:pt idx="104">
                  <c:v> </c:v>
                </c:pt>
                <c:pt idx="105">
                  <c:v> </c:v>
                </c:pt>
                <c:pt idx="106">
                  <c:v> </c:v>
                </c:pt>
                <c:pt idx="107">
                  <c:v> </c:v>
                </c:pt>
                <c:pt idx="108">
                  <c:v> </c:v>
                </c:pt>
                <c:pt idx="109">
                  <c:v> </c:v>
                </c:pt>
                <c:pt idx="110">
                  <c:v> </c:v>
                </c:pt>
                <c:pt idx="111">
                  <c:v> </c:v>
                </c:pt>
                <c:pt idx="112">
                  <c:v> </c:v>
                </c:pt>
                <c:pt idx="117">
                  <c:v> </c:v>
                </c:pt>
              </c:strCache>
            </c:strRef>
          </c:cat>
          <c:val>
            <c:numRef>
              <c:f>'1880-2002'!$M$23:$M$144</c:f>
              <c:numCache>
                <c:formatCode>0.00%</c:formatCode>
                <c:ptCount val="122"/>
                <c:pt idx="0">
                  <c:v>1.959277756434874E-2</c:v>
                </c:pt>
                <c:pt idx="1">
                  <c:v>0.12245666917859843</c:v>
                </c:pt>
                <c:pt idx="2">
                  <c:v>1.7119838872104776E-2</c:v>
                </c:pt>
                <c:pt idx="3">
                  <c:v>2.8712871287128738E-2</c:v>
                </c:pt>
                <c:pt idx="4">
                  <c:v>3.7856913699069628E-2</c:v>
                </c:pt>
                <c:pt idx="5">
                  <c:v>9.1808346213292147E-2</c:v>
                </c:pt>
                <c:pt idx="6">
                  <c:v>4.1053227633069067E-2</c:v>
                </c:pt>
                <c:pt idx="7">
                  <c:v>-1.550176774544465E-2</c:v>
                </c:pt>
                <c:pt idx="8">
                  <c:v>-5.4696132596685154E-2</c:v>
                </c:pt>
                <c:pt idx="9">
                  <c:v>0.11659848042080667</c:v>
                </c:pt>
                <c:pt idx="10">
                  <c:v>4.4490970950012976E-3</c:v>
                </c:pt>
                <c:pt idx="11">
                  <c:v>3.1787389265242272E-2</c:v>
                </c:pt>
                <c:pt idx="12">
                  <c:v>5.7828282828282784E-2</c:v>
                </c:pt>
                <c:pt idx="13">
                  <c:v>3.9388875626641173E-2</c:v>
                </c:pt>
                <c:pt idx="14">
                  <c:v>-7.5792374827744591E-2</c:v>
                </c:pt>
                <c:pt idx="15">
                  <c:v>3.7027833001988197E-2</c:v>
                </c:pt>
                <c:pt idx="16">
                  <c:v>0.16223340522405949</c:v>
                </c:pt>
                <c:pt idx="17">
                  <c:v>-2.0618556701035295E-4</c:v>
                </c:pt>
                <c:pt idx="18">
                  <c:v>7.6923076923077094E-2</c:v>
                </c:pt>
                <c:pt idx="19">
                  <c:v>-2.8916124090386908E-2</c:v>
                </c:pt>
                <c:pt idx="20">
                  <c:v>-2.1297574442910694E-2</c:v>
                </c:pt>
                <c:pt idx="21">
                  <c:v>-3.5260930888575404E-2</c:v>
                </c:pt>
                <c:pt idx="22">
                  <c:v>7.1846282372598269E-2</c:v>
                </c:pt>
                <c:pt idx="23">
                  <c:v>0.13990646921278249</c:v>
                </c:pt>
                <c:pt idx="24">
                  <c:v>2.6495726495726402E-2</c:v>
                </c:pt>
                <c:pt idx="25">
                  <c:v>2.2647793505412128E-2</c:v>
                </c:pt>
                <c:pt idx="26">
                  <c:v>6.0087933561309148E-2</c:v>
                </c:pt>
                <c:pt idx="27">
                  <c:v>5.5299539170508005E-3</c:v>
                </c:pt>
                <c:pt idx="28">
                  <c:v>1.8484570730217031E-2</c:v>
                </c:pt>
                <c:pt idx="29">
                  <c:v>6.7612001644060893E-2</c:v>
                </c:pt>
                <c:pt idx="30">
                  <c:v>-8.5084232443687124E-2</c:v>
                </c:pt>
                <c:pt idx="31">
                  <c:v>-6.4032274749146634E-2</c:v>
                </c:pt>
                <c:pt idx="32">
                  <c:v>-0.12886825817860292</c:v>
                </c:pt>
                <c:pt idx="33">
                  <c:v>-1.2560263892413159E-2</c:v>
                </c:pt>
                <c:pt idx="34">
                  <c:v>0.10779904920981642</c:v>
                </c:pt>
                <c:pt idx="35">
                  <c:v>8.907446068197622E-2</c:v>
                </c:pt>
                <c:pt idx="36">
                  <c:v>0.12939297124600646</c:v>
                </c:pt>
                <c:pt idx="37">
                  <c:v>5.1013672795851006E-2</c:v>
                </c:pt>
                <c:pt idx="38">
                  <c:v>-3.3106047012380957E-2</c:v>
                </c:pt>
                <c:pt idx="39">
                  <c:v>7.9706782963718803E-2</c:v>
                </c:pt>
                <c:pt idx="40">
                  <c:v>8.8088690271570957E-2</c:v>
                </c:pt>
                <c:pt idx="41">
                  <c:v>0.17707921965089657</c:v>
                </c:pt>
                <c:pt idx="42">
                  <c:v>0.188888143326847</c:v>
                </c:pt>
                <c:pt idx="43">
                  <c:v>0.17039169206456695</c:v>
                </c:pt>
                <c:pt idx="44">
                  <c:v>7.9905482953175566E-2</c:v>
                </c:pt>
                <c:pt idx="45">
                  <c:v>-9.6454407430561773E-3</c:v>
                </c:pt>
                <c:pt idx="46">
                  <c:v>-0.11583551267021375</c:v>
                </c:pt>
                <c:pt idx="47">
                  <c:v>-1.0964353103166902E-2</c:v>
                </c:pt>
                <c:pt idx="48">
                  <c:v>4.1559245127358979E-2</c:v>
                </c:pt>
                <c:pt idx="49">
                  <c:v>-5.4950495049504999E-3</c:v>
                </c:pt>
                <c:pt idx="50">
                  <c:v>8.7162128528050165E-2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C7-4F90-89BB-9744E2782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553440"/>
        <c:axId val="436553832"/>
      </c:areaChart>
      <c:catAx>
        <c:axId val="4365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553832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436553832"/>
        <c:scaling>
          <c:orientation val="minMax"/>
          <c:max val="0.2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553440"/>
        <c:crosses val="autoZero"/>
        <c:crossBetween val="midCat"/>
        <c:majorUnit val="0.0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C0C0C0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Scroll" dx="18" fmlaLink="'1880-2002'!$R$11" horiz="1" max="2017" min="1900" page="10" val="1950"/>
</file>

<file path=xl/ctrlProps/ctrlProp3.xml><?xml version="1.0" encoding="utf-8"?>
<formControlPr xmlns="http://schemas.microsoft.com/office/spreadsheetml/2009/9/main" objectType="CheckBox" checked="Checked" fmlaLink="'1880-2002'!$O$2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31</xdr:row>
      <xdr:rowOff>38100</xdr:rowOff>
    </xdr:from>
    <xdr:to>
      <xdr:col>7</xdr:col>
      <xdr:colOff>556260</xdr:colOff>
      <xdr:row>43</xdr:row>
      <xdr:rowOff>129540</xdr:rowOff>
    </xdr:to>
    <xdr:graphicFrame macro="">
      <xdr:nvGraphicFramePr>
        <xdr:cNvPr id="10241" name="Chart 1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</xdr:colOff>
      <xdr:row>31</xdr:row>
      <xdr:rowOff>38100</xdr:rowOff>
    </xdr:from>
    <xdr:to>
      <xdr:col>14</xdr:col>
      <xdr:colOff>533400</xdr:colOff>
      <xdr:row>43</xdr:row>
      <xdr:rowOff>114300</xdr:rowOff>
    </xdr:to>
    <xdr:graphicFrame macro="">
      <xdr:nvGraphicFramePr>
        <xdr:cNvPr id="10242" name="Chart 2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22860</xdr:colOff>
      <xdr:row>31</xdr:row>
      <xdr:rowOff>30480</xdr:rowOff>
    </xdr:from>
    <xdr:to>
      <xdr:col>21</xdr:col>
      <xdr:colOff>563880</xdr:colOff>
      <xdr:row>43</xdr:row>
      <xdr:rowOff>144780</xdr:rowOff>
    </xdr:to>
    <xdr:graphicFrame macro="">
      <xdr:nvGraphicFramePr>
        <xdr:cNvPr id="10243" name="Chart 3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30480</xdr:colOff>
      <xdr:row>5</xdr:row>
      <xdr:rowOff>38100</xdr:rowOff>
    </xdr:from>
    <xdr:to>
      <xdr:col>14</xdr:col>
      <xdr:colOff>556260</xdr:colOff>
      <xdr:row>30</xdr:row>
      <xdr:rowOff>106680</xdr:rowOff>
    </xdr:to>
    <xdr:graphicFrame macro="">
      <xdr:nvGraphicFramePr>
        <xdr:cNvPr id="10247" name="Chart 7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30480</xdr:colOff>
      <xdr:row>5</xdr:row>
      <xdr:rowOff>38100</xdr:rowOff>
    </xdr:from>
    <xdr:to>
      <xdr:col>21</xdr:col>
      <xdr:colOff>533400</xdr:colOff>
      <xdr:row>17</xdr:row>
      <xdr:rowOff>144780</xdr:rowOff>
    </xdr:to>
    <xdr:graphicFrame macro="">
      <xdr:nvGraphicFramePr>
        <xdr:cNvPr id="10260" name="Chart 20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38100</xdr:colOff>
      <xdr:row>18</xdr:row>
      <xdr:rowOff>30480</xdr:rowOff>
    </xdr:from>
    <xdr:to>
      <xdr:col>21</xdr:col>
      <xdr:colOff>548640</xdr:colOff>
      <xdr:row>30</xdr:row>
      <xdr:rowOff>144780</xdr:rowOff>
    </xdr:to>
    <xdr:graphicFrame macro="">
      <xdr:nvGraphicFramePr>
        <xdr:cNvPr id="10261" name="Chart 21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</xdr:row>
          <xdr:rowOff>38100</xdr:rowOff>
        </xdr:from>
        <xdr:to>
          <xdr:col>4</xdr:col>
          <xdr:colOff>0</xdr:colOff>
          <xdr:row>2</xdr:row>
          <xdr:rowOff>182880</xdr:rowOff>
        </xdr:to>
        <xdr:sp macro="" textlink="">
          <xdr:nvSpPr>
            <xdr:cNvPr id="10249" name="Button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44</xdr:row>
          <xdr:rowOff>30480</xdr:rowOff>
        </xdr:from>
        <xdr:to>
          <xdr:col>15</xdr:col>
          <xdr:colOff>0</xdr:colOff>
          <xdr:row>46</xdr:row>
          <xdr:rowOff>0</xdr:rowOff>
        </xdr:to>
        <xdr:sp macro="" textlink="">
          <xdr:nvSpPr>
            <xdr:cNvPr id="10251" name="Scroll Bar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44</xdr:row>
          <xdr:rowOff>7620</xdr:rowOff>
        </xdr:from>
        <xdr:to>
          <xdr:col>2</xdr:col>
          <xdr:colOff>0</xdr:colOff>
          <xdr:row>45</xdr:row>
          <xdr:rowOff>45720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029" name="Line 5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>
          <a:spLocks noChangeShapeType="1"/>
        </xdr:cNvSpPr>
      </xdr:nvSpPr>
      <xdr:spPr bwMode="auto">
        <a:xfrm>
          <a:off x="1524000" y="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ederalreserve.gov/releases/H15/data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D50"/>
  <sheetViews>
    <sheetView tabSelected="1" zoomScale="50" zoomScaleNormal="50" workbookViewId="0"/>
  </sheetViews>
  <sheetFormatPr defaultRowHeight="13.2" x14ac:dyDescent="0.25"/>
  <cols>
    <col min="1" max="1" width="0.33203125" customWidth="1"/>
    <col min="2" max="22" width="8.6640625" customWidth="1"/>
  </cols>
  <sheetData>
    <row r="1" spans="1:30" ht="2.1" customHeight="1" thickBo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30" ht="15" customHeight="1" thickTop="1" x14ac:dyDescent="0.25">
      <c r="A2" s="6"/>
      <c r="B2" s="97" t="s">
        <v>24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01" t="s">
        <v>72</v>
      </c>
      <c r="Q2" s="102"/>
      <c r="R2" s="102"/>
      <c r="S2" s="102"/>
      <c r="T2" s="102"/>
      <c r="U2" s="102"/>
      <c r="V2" s="103"/>
      <c r="W2" s="6"/>
    </row>
    <row r="3" spans="1:30" ht="15" customHeight="1" thickBot="1" x14ac:dyDescent="0.3">
      <c r="A3" s="6"/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4" t="s">
        <v>38</v>
      </c>
      <c r="Q3" s="105"/>
      <c r="R3" s="105"/>
      <c r="S3" s="105"/>
      <c r="T3" s="105"/>
      <c r="U3" s="105"/>
      <c r="V3" s="106"/>
      <c r="W3" s="6"/>
    </row>
    <row r="4" spans="1:30" ht="18" customHeight="1" thickTop="1" thickBot="1" x14ac:dyDescent="0.35">
      <c r="A4" s="6"/>
      <c r="B4" s="7" t="s">
        <v>27</v>
      </c>
      <c r="C4" s="8"/>
      <c r="D4" s="68">
        <v>1</v>
      </c>
      <c r="E4" s="9"/>
      <c r="F4" s="9"/>
      <c r="G4" s="9"/>
      <c r="H4" s="93">
        <f>'1880-2002'!A148</f>
        <v>1950</v>
      </c>
      <c r="I4" s="94"/>
      <c r="J4" s="9"/>
      <c r="K4" s="9"/>
      <c r="L4" s="9"/>
      <c r="M4" s="9"/>
      <c r="N4" s="9"/>
      <c r="O4" s="9"/>
      <c r="P4" s="9"/>
      <c r="Q4" s="10" t="s">
        <v>25</v>
      </c>
      <c r="R4" s="10" t="s">
        <v>26</v>
      </c>
      <c r="S4" s="10" t="s">
        <v>34</v>
      </c>
      <c r="T4" s="10" t="s">
        <v>35</v>
      </c>
      <c r="U4" s="10" t="s">
        <v>3</v>
      </c>
      <c r="V4" s="11"/>
      <c r="W4" s="6"/>
      <c r="Z4" s="4"/>
    </row>
    <row r="5" spans="1:30" ht="18" customHeight="1" thickBot="1" x14ac:dyDescent="0.35">
      <c r="A5" s="6"/>
      <c r="B5" s="12" t="str">
        <f>IF('1880-2002'!O2=TRUE,"MODEL IN MANUAL MODE","( 1=Fast/10=Slow)")</f>
        <v>MODEL IN MANUAL MODE</v>
      </c>
      <c r="C5" s="13"/>
      <c r="D5" s="14"/>
      <c r="E5" s="15"/>
      <c r="F5" s="15"/>
      <c r="G5" s="15"/>
      <c r="H5" s="95"/>
      <c r="I5" s="96"/>
      <c r="J5" s="15"/>
      <c r="K5" s="15"/>
      <c r="L5" s="15"/>
      <c r="M5" s="15"/>
      <c r="N5" s="15"/>
      <c r="O5" s="15"/>
      <c r="P5" s="15"/>
      <c r="Q5" s="16">
        <f>VLOOKUP($H$4,'1880-2002'!$A$3:$D$144,2)</f>
        <v>1.3500000000000002E-2</v>
      </c>
      <c r="R5" s="16">
        <f>VLOOKUP($H$4,'1880-2002'!$A$3:$D$144,3)</f>
        <v>2.3700000000000002E-2</v>
      </c>
      <c r="S5" s="16">
        <f>VLOOKUP($H$4,'1880-2002'!$A$3:$F$144,5)</f>
        <v>1.2605042016806678E-2</v>
      </c>
      <c r="T5" s="16">
        <f>VLOOKUP($H$4,'1880-2002'!$A$3:$F$144,6)</f>
        <v>8.7162128528050165E-2</v>
      </c>
      <c r="U5" s="16">
        <f>VLOOKUP($H$4,'1880-2002'!$A$3:$D$144,4)</f>
        <v>0.17404747656094144</v>
      </c>
      <c r="V5" s="17"/>
      <c r="W5" s="6"/>
      <c r="Z5" s="4"/>
    </row>
    <row r="6" spans="1:30" ht="12.75" customHeight="1" thickTop="1" x14ac:dyDescent="0.25">
      <c r="A6" s="6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21"/>
      <c r="Q6" s="19"/>
      <c r="R6" s="19"/>
      <c r="S6" s="19"/>
      <c r="T6" s="19"/>
      <c r="U6" s="19"/>
      <c r="V6" s="22"/>
      <c r="W6" s="6"/>
      <c r="X6" s="4"/>
      <c r="Y6" s="4"/>
      <c r="Z6" s="4"/>
    </row>
    <row r="7" spans="1:30" ht="12.75" customHeight="1" x14ac:dyDescent="0.25">
      <c r="A7" s="6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  <c r="P7" s="21"/>
      <c r="Q7" s="19"/>
      <c r="R7" s="19"/>
      <c r="S7" s="19"/>
      <c r="T7" s="19"/>
      <c r="U7" s="19"/>
      <c r="V7" s="22"/>
      <c r="W7" s="6"/>
      <c r="X7" s="4"/>
      <c r="Y7" s="4"/>
      <c r="Z7" s="4"/>
    </row>
    <row r="8" spans="1:30" x14ac:dyDescent="0.25">
      <c r="A8" s="6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  <c r="P8" s="21"/>
      <c r="Q8" s="19"/>
      <c r="R8" s="19"/>
      <c r="S8" s="19"/>
      <c r="T8" s="19"/>
      <c r="U8" s="19"/>
      <c r="V8" s="22"/>
      <c r="W8" s="6"/>
      <c r="X8" s="4"/>
      <c r="Y8" s="4"/>
      <c r="Z8" s="4"/>
    </row>
    <row r="9" spans="1:30" x14ac:dyDescent="0.25">
      <c r="A9" s="6"/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  <c r="P9" s="21"/>
      <c r="Q9" s="19"/>
      <c r="R9" s="19"/>
      <c r="S9" s="19"/>
      <c r="T9" s="19"/>
      <c r="U9" s="19"/>
      <c r="V9" s="22"/>
      <c r="W9" s="6"/>
      <c r="X9" s="4"/>
      <c r="Y9" s="4"/>
      <c r="Z9" s="4"/>
      <c r="AA9" s="4"/>
      <c r="AB9" s="4"/>
      <c r="AC9" s="4"/>
      <c r="AD9" s="4"/>
    </row>
    <row r="10" spans="1:30" x14ac:dyDescent="0.25">
      <c r="A10" s="6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21"/>
      <c r="Q10" s="19"/>
      <c r="R10" s="19"/>
      <c r="S10" s="19"/>
      <c r="T10" s="19"/>
      <c r="U10" s="19"/>
      <c r="V10" s="22"/>
      <c r="W10" s="6"/>
      <c r="X10" s="4"/>
      <c r="Y10" s="4"/>
      <c r="Z10" s="4"/>
      <c r="AA10" s="4"/>
      <c r="AB10" s="4"/>
      <c r="AC10" s="4"/>
      <c r="AD10" s="4"/>
    </row>
    <row r="11" spans="1:30" x14ac:dyDescent="0.25">
      <c r="A11" s="6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  <c r="P11" s="21"/>
      <c r="Q11" s="19"/>
      <c r="R11" s="19"/>
      <c r="S11" s="19"/>
      <c r="T11" s="19"/>
      <c r="U11" s="19"/>
      <c r="V11" s="22"/>
      <c r="W11" s="6"/>
      <c r="X11" s="4"/>
      <c r="Y11" s="4"/>
      <c r="Z11" s="4"/>
      <c r="AA11" s="4"/>
      <c r="AB11" s="4"/>
      <c r="AC11" s="4"/>
      <c r="AD11" s="4"/>
    </row>
    <row r="12" spans="1:30" x14ac:dyDescent="0.25">
      <c r="A12" s="6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  <c r="P12" s="21"/>
      <c r="Q12" s="19"/>
      <c r="R12" s="19"/>
      <c r="S12" s="19"/>
      <c r="T12" s="19"/>
      <c r="U12" s="19"/>
      <c r="V12" s="22"/>
      <c r="W12" s="6"/>
      <c r="X12" s="4"/>
      <c r="Y12" s="4"/>
      <c r="Z12" s="4"/>
      <c r="AA12" s="4"/>
      <c r="AB12" s="4"/>
      <c r="AC12" s="4"/>
      <c r="AD12" s="4"/>
    </row>
    <row r="13" spans="1:30" x14ac:dyDescent="0.25">
      <c r="A13" s="6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21"/>
      <c r="Q13" s="19"/>
      <c r="R13" s="19"/>
      <c r="S13" s="19"/>
      <c r="T13" s="19"/>
      <c r="U13" s="19"/>
      <c r="V13" s="22"/>
      <c r="W13" s="6"/>
    </row>
    <row r="14" spans="1:30" x14ac:dyDescent="0.25">
      <c r="A14" s="6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21"/>
      <c r="Q14" s="19"/>
      <c r="R14" s="19"/>
      <c r="S14" s="19"/>
      <c r="T14" s="19"/>
      <c r="U14" s="19"/>
      <c r="V14" s="22"/>
      <c r="W14" s="6"/>
    </row>
    <row r="15" spans="1:30" x14ac:dyDescent="0.25">
      <c r="A15" s="6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  <c r="P15" s="21"/>
      <c r="Q15" s="19"/>
      <c r="R15" s="19"/>
      <c r="S15" s="19"/>
      <c r="T15" s="19"/>
      <c r="U15" s="19"/>
      <c r="V15" s="22"/>
      <c r="W15" s="6"/>
    </row>
    <row r="16" spans="1:30" x14ac:dyDescent="0.25">
      <c r="A16" s="6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  <c r="P16" s="21"/>
      <c r="Q16" s="19"/>
      <c r="R16" s="19"/>
      <c r="S16" s="19"/>
      <c r="T16" s="19"/>
      <c r="U16" s="19"/>
      <c r="V16" s="22"/>
      <c r="W16" s="6"/>
    </row>
    <row r="17" spans="1:23" x14ac:dyDescent="0.25">
      <c r="A17" s="6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21"/>
      <c r="Q17" s="19"/>
      <c r="R17" s="19"/>
      <c r="S17" s="19"/>
      <c r="T17" s="19"/>
      <c r="U17" s="19"/>
      <c r="V17" s="22"/>
      <c r="W17" s="6"/>
    </row>
    <row r="18" spans="1:23" ht="13.8" thickBot="1" x14ac:dyDescent="0.3">
      <c r="A18" s="6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  <c r="P18" s="23"/>
      <c r="Q18" s="24"/>
      <c r="R18" s="24"/>
      <c r="S18" s="24"/>
      <c r="T18" s="24"/>
      <c r="U18" s="24"/>
      <c r="V18" s="25"/>
      <c r="W18" s="6"/>
    </row>
    <row r="19" spans="1:23" x14ac:dyDescent="0.25">
      <c r="A19" s="6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  <c r="P19" s="26"/>
      <c r="Q19" s="27"/>
      <c r="R19" s="27"/>
      <c r="S19" s="27"/>
      <c r="T19" s="27"/>
      <c r="U19" s="27"/>
      <c r="V19" s="28"/>
      <c r="W19" s="6"/>
    </row>
    <row r="20" spans="1:23" x14ac:dyDescent="0.25">
      <c r="A20" s="6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21"/>
      <c r="Q20" s="19"/>
      <c r="R20" s="19"/>
      <c r="S20" s="19"/>
      <c r="T20" s="19"/>
      <c r="U20" s="19"/>
      <c r="V20" s="22"/>
      <c r="W20" s="6"/>
    </row>
    <row r="21" spans="1:23" x14ac:dyDescent="0.25">
      <c r="A21" s="6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  <c r="P21" s="21"/>
      <c r="Q21" s="19"/>
      <c r="R21" s="19"/>
      <c r="S21" s="19"/>
      <c r="T21" s="19"/>
      <c r="U21" s="19"/>
      <c r="V21" s="22"/>
      <c r="W21" s="6"/>
    </row>
    <row r="22" spans="1:23" x14ac:dyDescent="0.25">
      <c r="A22" s="6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21"/>
      <c r="Q22" s="19"/>
      <c r="R22" s="19"/>
      <c r="S22" s="19"/>
      <c r="T22" s="19"/>
      <c r="U22" s="19"/>
      <c r="V22" s="22"/>
      <c r="W22" s="6"/>
    </row>
    <row r="23" spans="1:23" x14ac:dyDescent="0.25">
      <c r="A23" s="6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  <c r="P23" s="21"/>
      <c r="Q23" s="19"/>
      <c r="R23" s="19"/>
      <c r="S23" s="19"/>
      <c r="T23" s="19"/>
      <c r="U23" s="19"/>
      <c r="V23" s="22"/>
      <c r="W23" s="6"/>
    </row>
    <row r="24" spans="1:23" x14ac:dyDescent="0.25">
      <c r="A24" s="6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21"/>
      <c r="Q24" s="19"/>
      <c r="R24" s="19"/>
      <c r="S24" s="19"/>
      <c r="T24" s="19"/>
      <c r="U24" s="19"/>
      <c r="V24" s="22"/>
      <c r="W24" s="6"/>
    </row>
    <row r="25" spans="1:23" x14ac:dyDescent="0.25">
      <c r="A25" s="6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21"/>
      <c r="Q25" s="19"/>
      <c r="R25" s="19"/>
      <c r="S25" s="19"/>
      <c r="T25" s="19"/>
      <c r="U25" s="19"/>
      <c r="V25" s="22"/>
      <c r="W25" s="6"/>
    </row>
    <row r="26" spans="1:23" x14ac:dyDescent="0.25">
      <c r="A26" s="6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21"/>
      <c r="Q26" s="19"/>
      <c r="R26" s="19"/>
      <c r="S26" s="19"/>
      <c r="T26" s="19"/>
      <c r="U26" s="19"/>
      <c r="V26" s="22"/>
      <c r="W26" s="6"/>
    </row>
    <row r="27" spans="1:23" x14ac:dyDescent="0.25">
      <c r="A27" s="6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21"/>
      <c r="Q27" s="19"/>
      <c r="R27" s="19"/>
      <c r="S27" s="19"/>
      <c r="T27" s="19"/>
      <c r="U27" s="19"/>
      <c r="V27" s="22"/>
      <c r="W27" s="6"/>
    </row>
    <row r="28" spans="1:23" x14ac:dyDescent="0.25">
      <c r="A28" s="6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  <c r="P28" s="21"/>
      <c r="Q28" s="19"/>
      <c r="R28" s="19"/>
      <c r="S28" s="19"/>
      <c r="T28" s="19"/>
      <c r="U28" s="19"/>
      <c r="V28" s="22"/>
      <c r="W28" s="6"/>
    </row>
    <row r="29" spans="1:23" x14ac:dyDescent="0.25">
      <c r="A29" s="6"/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  <c r="P29" s="21"/>
      <c r="Q29" s="19"/>
      <c r="R29" s="19"/>
      <c r="S29" s="19"/>
      <c r="T29" s="19"/>
      <c r="U29" s="19"/>
      <c r="V29" s="22"/>
      <c r="W29" s="6"/>
    </row>
    <row r="30" spans="1:23" x14ac:dyDescent="0.25">
      <c r="A30" s="6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/>
      <c r="P30" s="21"/>
      <c r="Q30" s="19"/>
      <c r="R30" s="19"/>
      <c r="S30" s="19"/>
      <c r="T30" s="19"/>
      <c r="U30" s="19"/>
      <c r="V30" s="22"/>
      <c r="W30" s="6"/>
    </row>
    <row r="31" spans="1:23" ht="13.8" thickBot="1" x14ac:dyDescent="0.3">
      <c r="A31" s="6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0"/>
      <c r="P31" s="23"/>
      <c r="Q31" s="24"/>
      <c r="R31" s="24"/>
      <c r="S31" s="24"/>
      <c r="T31" s="24"/>
      <c r="U31" s="24"/>
      <c r="V31" s="25"/>
      <c r="W31" s="6"/>
    </row>
    <row r="32" spans="1:23" x14ac:dyDescent="0.25">
      <c r="A32" s="6"/>
      <c r="B32" s="29"/>
      <c r="C32" s="27"/>
      <c r="D32" s="27"/>
      <c r="E32" s="27"/>
      <c r="F32" s="27"/>
      <c r="G32" s="27"/>
      <c r="H32" s="30"/>
      <c r="I32" s="27"/>
      <c r="J32" s="27"/>
      <c r="K32" s="27"/>
      <c r="L32" s="27"/>
      <c r="M32" s="27"/>
      <c r="N32" s="27"/>
      <c r="O32" s="30"/>
      <c r="P32" s="26"/>
      <c r="Q32" s="27"/>
      <c r="R32" s="27"/>
      <c r="S32" s="27"/>
      <c r="T32" s="27"/>
      <c r="U32" s="27"/>
      <c r="V32" s="28"/>
      <c r="W32" s="6"/>
    </row>
    <row r="33" spans="1:23" x14ac:dyDescent="0.25">
      <c r="A33" s="6"/>
      <c r="B33" s="18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20"/>
      <c r="P33" s="21"/>
      <c r="Q33" s="19"/>
      <c r="R33" s="19"/>
      <c r="S33" s="19"/>
      <c r="T33" s="19"/>
      <c r="U33" s="19"/>
      <c r="V33" s="22"/>
      <c r="W33" s="6"/>
    </row>
    <row r="34" spans="1:23" x14ac:dyDescent="0.25">
      <c r="A34" s="6"/>
      <c r="B34" s="18"/>
      <c r="C34" s="19"/>
      <c r="D34" s="19"/>
      <c r="E34" s="19"/>
      <c r="F34" s="19"/>
      <c r="G34" s="19"/>
      <c r="H34" s="20"/>
      <c r="I34" s="19"/>
      <c r="J34" s="19"/>
      <c r="K34" s="19"/>
      <c r="L34" s="19"/>
      <c r="M34" s="19"/>
      <c r="N34" s="19"/>
      <c r="O34" s="20"/>
      <c r="P34" s="21"/>
      <c r="Q34" s="19"/>
      <c r="R34" s="19"/>
      <c r="S34" s="19"/>
      <c r="T34" s="19"/>
      <c r="U34" s="19"/>
      <c r="V34" s="22"/>
      <c r="W34" s="6"/>
    </row>
    <row r="35" spans="1:23" x14ac:dyDescent="0.25">
      <c r="A35" s="6"/>
      <c r="B35" s="18"/>
      <c r="C35" s="19"/>
      <c r="D35" s="19"/>
      <c r="E35" s="19"/>
      <c r="F35" s="19"/>
      <c r="G35" s="19"/>
      <c r="H35" s="20"/>
      <c r="I35" s="19"/>
      <c r="J35" s="19"/>
      <c r="K35" s="19"/>
      <c r="L35" s="19"/>
      <c r="M35" s="19"/>
      <c r="N35" s="19"/>
      <c r="O35" s="20"/>
      <c r="P35" s="21"/>
      <c r="Q35" s="19"/>
      <c r="R35" s="19"/>
      <c r="S35" s="19"/>
      <c r="T35" s="19"/>
      <c r="U35" s="19"/>
      <c r="V35" s="22"/>
      <c r="W35" s="6"/>
    </row>
    <row r="36" spans="1:23" x14ac:dyDescent="0.25">
      <c r="A36" s="6"/>
      <c r="B36" s="18"/>
      <c r="C36" s="19"/>
      <c r="D36" s="19"/>
      <c r="E36" s="19"/>
      <c r="F36" s="19"/>
      <c r="G36" s="19"/>
      <c r="H36" s="20"/>
      <c r="I36" s="19"/>
      <c r="J36" s="19"/>
      <c r="K36" s="19"/>
      <c r="L36" s="19"/>
      <c r="M36" s="19"/>
      <c r="N36" s="19"/>
      <c r="O36" s="20"/>
      <c r="P36" s="21"/>
      <c r="Q36" s="19"/>
      <c r="R36" s="19"/>
      <c r="S36" s="19"/>
      <c r="T36" s="19"/>
      <c r="U36" s="19"/>
      <c r="V36" s="22"/>
      <c r="W36" s="6"/>
    </row>
    <row r="37" spans="1:23" x14ac:dyDescent="0.25">
      <c r="A37" s="6"/>
      <c r="B37" s="18"/>
      <c r="C37" s="19"/>
      <c r="D37" s="19"/>
      <c r="E37" s="19"/>
      <c r="F37" s="19"/>
      <c r="G37" s="19"/>
      <c r="H37" s="20"/>
      <c r="I37" s="19"/>
      <c r="J37" s="19"/>
      <c r="K37" s="19"/>
      <c r="L37" s="19"/>
      <c r="M37" s="19"/>
      <c r="N37" s="19"/>
      <c r="O37" s="20"/>
      <c r="P37" s="21"/>
      <c r="Q37" s="19"/>
      <c r="R37" s="19"/>
      <c r="S37" s="19"/>
      <c r="T37" s="19"/>
      <c r="U37" s="19"/>
      <c r="V37" s="22"/>
      <c r="W37" s="6"/>
    </row>
    <row r="38" spans="1:23" x14ac:dyDescent="0.25">
      <c r="A38" s="6"/>
      <c r="B38" s="18"/>
      <c r="C38" s="19"/>
      <c r="D38" s="19"/>
      <c r="E38" s="19"/>
      <c r="F38" s="19"/>
      <c r="G38" s="19"/>
      <c r="H38" s="20"/>
      <c r="I38" s="19"/>
      <c r="J38" s="19"/>
      <c r="K38" s="19"/>
      <c r="L38" s="19"/>
      <c r="M38" s="19"/>
      <c r="N38" s="19"/>
      <c r="O38" s="20"/>
      <c r="P38" s="21"/>
      <c r="Q38" s="19"/>
      <c r="R38" s="19"/>
      <c r="S38" s="19"/>
      <c r="T38" s="19"/>
      <c r="U38" s="19"/>
      <c r="V38" s="22"/>
      <c r="W38" s="6"/>
    </row>
    <row r="39" spans="1:23" x14ac:dyDescent="0.25">
      <c r="A39" s="6"/>
      <c r="B39" s="18"/>
      <c r="C39" s="19"/>
      <c r="D39" s="19"/>
      <c r="E39" s="19"/>
      <c r="F39" s="19"/>
      <c r="G39" s="19"/>
      <c r="H39" s="20"/>
      <c r="I39" s="19"/>
      <c r="J39" s="19"/>
      <c r="K39" s="19"/>
      <c r="L39" s="19"/>
      <c r="M39" s="19"/>
      <c r="N39" s="19"/>
      <c r="O39" s="20"/>
      <c r="P39" s="21"/>
      <c r="Q39" s="19"/>
      <c r="R39" s="19"/>
      <c r="S39" s="19"/>
      <c r="T39" s="19"/>
      <c r="U39" s="19"/>
      <c r="V39" s="22"/>
      <c r="W39" s="6"/>
    </row>
    <row r="40" spans="1:23" x14ac:dyDescent="0.25">
      <c r="A40" s="6"/>
      <c r="B40" s="18"/>
      <c r="C40" s="19"/>
      <c r="D40" s="19"/>
      <c r="E40" s="19"/>
      <c r="F40" s="19"/>
      <c r="G40" s="19"/>
      <c r="H40" s="20"/>
      <c r="I40" s="19"/>
      <c r="J40" s="19"/>
      <c r="K40" s="19"/>
      <c r="L40" s="19"/>
      <c r="M40" s="19"/>
      <c r="N40" s="19"/>
      <c r="O40" s="20"/>
      <c r="P40" s="21"/>
      <c r="Q40" s="19"/>
      <c r="R40" s="19"/>
      <c r="S40" s="19"/>
      <c r="T40" s="19"/>
      <c r="U40" s="19"/>
      <c r="V40" s="22"/>
      <c r="W40" s="6"/>
    </row>
    <row r="41" spans="1:23" x14ac:dyDescent="0.25">
      <c r="A41" s="6"/>
      <c r="B41" s="18"/>
      <c r="C41" s="19"/>
      <c r="D41" s="19"/>
      <c r="E41" s="19"/>
      <c r="F41" s="19"/>
      <c r="G41" s="19"/>
      <c r="H41" s="20"/>
      <c r="I41" s="19"/>
      <c r="J41" s="19"/>
      <c r="K41" s="19"/>
      <c r="L41" s="19"/>
      <c r="M41" s="19"/>
      <c r="N41" s="19"/>
      <c r="O41" s="20"/>
      <c r="P41" s="21"/>
      <c r="Q41" s="19"/>
      <c r="R41" s="19"/>
      <c r="S41" s="19"/>
      <c r="T41" s="19"/>
      <c r="U41" s="19"/>
      <c r="V41" s="22"/>
      <c r="W41" s="6"/>
    </row>
    <row r="42" spans="1:23" x14ac:dyDescent="0.25">
      <c r="A42" s="6"/>
      <c r="B42" s="18"/>
      <c r="C42" s="19"/>
      <c r="D42" s="19"/>
      <c r="E42" s="19"/>
      <c r="F42" s="19"/>
      <c r="G42" s="19"/>
      <c r="H42" s="20"/>
      <c r="I42" s="19"/>
      <c r="J42" s="19"/>
      <c r="K42" s="19"/>
      <c r="L42" s="19"/>
      <c r="M42" s="19"/>
      <c r="N42" s="19"/>
      <c r="O42" s="20"/>
      <c r="P42" s="21"/>
      <c r="Q42" s="19"/>
      <c r="R42" s="19"/>
      <c r="S42" s="19"/>
      <c r="T42" s="19"/>
      <c r="U42" s="19"/>
      <c r="V42" s="22"/>
      <c r="W42" s="6"/>
    </row>
    <row r="43" spans="1:23" x14ac:dyDescent="0.25">
      <c r="A43" s="6"/>
      <c r="B43" s="18"/>
      <c r="C43" s="19"/>
      <c r="D43" s="19"/>
      <c r="E43" s="19"/>
      <c r="F43" s="19"/>
      <c r="G43" s="19"/>
      <c r="H43" s="20"/>
      <c r="I43" s="19"/>
      <c r="J43" s="19"/>
      <c r="K43" s="19"/>
      <c r="L43" s="19"/>
      <c r="M43" s="19"/>
      <c r="N43" s="19"/>
      <c r="O43" s="20"/>
      <c r="P43" s="21"/>
      <c r="Q43" s="19"/>
      <c r="R43" s="19"/>
      <c r="S43" s="19"/>
      <c r="T43" s="19"/>
      <c r="U43" s="19"/>
      <c r="V43" s="22"/>
      <c r="W43" s="6"/>
    </row>
    <row r="44" spans="1:23" ht="13.8" thickBot="1" x14ac:dyDescent="0.3">
      <c r="A44" s="6"/>
      <c r="B44" s="31"/>
      <c r="C44" s="32"/>
      <c r="D44" s="32"/>
      <c r="E44" s="32"/>
      <c r="F44" s="32"/>
      <c r="G44" s="32"/>
      <c r="H44" s="33"/>
      <c r="I44" s="32"/>
      <c r="J44" s="32"/>
      <c r="K44" s="32"/>
      <c r="L44" s="32"/>
      <c r="M44" s="32"/>
      <c r="N44" s="32"/>
      <c r="O44" s="33"/>
      <c r="P44" s="34"/>
      <c r="Q44" s="32"/>
      <c r="R44" s="32"/>
      <c r="S44" s="32"/>
      <c r="T44" s="32"/>
      <c r="U44" s="32"/>
      <c r="V44" s="35"/>
      <c r="W44" s="6"/>
    </row>
    <row r="45" spans="1:23" ht="15" customHeight="1" thickTop="1" thickBot="1" x14ac:dyDescent="0.3">
      <c r="A45" s="6"/>
      <c r="B45" s="36"/>
      <c r="C45" s="37"/>
      <c r="D45" s="38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  <c r="P45" s="87" t="s">
        <v>32</v>
      </c>
      <c r="Q45" s="88"/>
      <c r="R45" s="88"/>
      <c r="S45" s="88"/>
      <c r="T45" s="88"/>
      <c r="U45" s="88"/>
      <c r="V45" s="89"/>
      <c r="W45" s="6"/>
    </row>
    <row r="46" spans="1:23" ht="15" customHeight="1" thickBot="1" x14ac:dyDescent="0.3">
      <c r="A46" s="6"/>
      <c r="B46" s="41" t="s">
        <v>29</v>
      </c>
      <c r="C46" s="42"/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90" t="s">
        <v>36</v>
      </c>
      <c r="Q46" s="91"/>
      <c r="R46" s="91"/>
      <c r="S46" s="91"/>
      <c r="T46" s="91"/>
      <c r="U46" s="91"/>
      <c r="V46" s="92"/>
      <c r="W46" s="6"/>
    </row>
    <row r="47" spans="1:23" ht="13.8" thickTop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</sheetData>
  <sheetProtection algorithmName="SHA-512" hashValue="2ts9SYmuKEr6d4MeXY27fIEWRCU5a9hppmAFo3zZ1TOLlW/dYo1VpqUq9J9SoX9XaW07xe2bQS7GkzieKxMMTQ==" saltValue="lkiy0QTVfsQ4SvZ+nmYl8g==" spinCount="100000" sheet="1" objects="1" scenarios="1"/>
  <mergeCells count="6">
    <mergeCell ref="P45:V45"/>
    <mergeCell ref="P46:V46"/>
    <mergeCell ref="H4:I5"/>
    <mergeCell ref="B2:O3"/>
    <mergeCell ref="P2:V2"/>
    <mergeCell ref="P3:V3"/>
  </mergeCells>
  <phoneticPr fontId="2" type="noConversion"/>
  <printOptions horizontalCentered="1"/>
  <pageMargins left="0.5" right="0.5" top="0.75" bottom="0.75" header="0.5" footer="0.5"/>
  <pageSetup scale="71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9" r:id="rId4" name="Button 9">
              <controlPr defaultSize="0" print="0" autoFill="0" autoPict="0" macro="[0]!Macro2">
                <anchor moveWithCells="1">
                  <from>
                    <xdr:col>1</xdr:col>
                    <xdr:colOff>45720</xdr:colOff>
                    <xdr:row>1</xdr:row>
                    <xdr:rowOff>38100</xdr:rowOff>
                  </from>
                  <to>
                    <xdr:col>4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5" name="Scroll Bar 11">
              <controlPr defaultSize="0" autoPict="0">
                <anchor moveWithCells="1">
                  <from>
                    <xdr:col>2</xdr:col>
                    <xdr:colOff>30480</xdr:colOff>
                    <xdr:row>44</xdr:row>
                    <xdr:rowOff>30480</xdr:rowOff>
                  </from>
                  <to>
                    <xdr:col>15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6" name="Check Box 15">
              <controlPr defaultSize="0" autoFill="0" autoLine="0" autoPict="0">
                <anchor moveWithCells="1">
                  <from>
                    <xdr:col>1</xdr:col>
                    <xdr:colOff>190500</xdr:colOff>
                    <xdr:row>44</xdr:row>
                    <xdr:rowOff>7620</xdr:rowOff>
                  </from>
                  <to>
                    <xdr:col>2</xdr:col>
                    <xdr:colOff>0</xdr:colOff>
                    <xdr:row>45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311"/>
  <sheetViews>
    <sheetView workbookViewId="0">
      <pane ySplit="1" topLeftCell="A2" activePane="bottomLeft" state="frozen"/>
      <selection pane="bottomLeft" activeCell="A148" sqref="A148"/>
    </sheetView>
  </sheetViews>
  <sheetFormatPr defaultColWidth="9.109375" defaultRowHeight="13.2" x14ac:dyDescent="0.25"/>
  <cols>
    <col min="1" max="1" width="9.6640625" style="50" bestFit="1" customWidth="1"/>
    <col min="2" max="2" width="7.5546875" style="50" bestFit="1" customWidth="1"/>
    <col min="3" max="3" width="9.33203125" style="50" bestFit="1" customWidth="1"/>
    <col min="4" max="4" width="8.44140625" style="50" customWidth="1"/>
    <col min="5" max="7" width="7.33203125" style="50" bestFit="1" customWidth="1"/>
    <col min="8" max="8" width="7.6640625" style="50" customWidth="1"/>
    <col min="9" max="9" width="7.109375" style="50" customWidth="1"/>
    <col min="10" max="10" width="9.6640625" style="50" customWidth="1"/>
    <col min="11" max="11" width="7.6640625" style="50" bestFit="1" customWidth="1"/>
    <col min="12" max="20" width="8.88671875" style="50" bestFit="1" customWidth="1"/>
    <col min="21" max="21" width="8.88671875" style="1" bestFit="1" customWidth="1"/>
    <col min="22" max="26" width="8.5546875" style="1" bestFit="1" customWidth="1"/>
    <col min="27" max="42" width="6" style="1" bestFit="1" customWidth="1"/>
    <col min="43" max="43" width="5" style="1" bestFit="1" customWidth="1"/>
    <col min="44" max="45" width="6" style="1" bestFit="1" customWidth="1"/>
    <col min="46" max="46" width="7" style="1" bestFit="1" customWidth="1"/>
    <col min="47" max="47" width="6" style="1" bestFit="1" customWidth="1"/>
    <col min="48" max="48" width="5" style="1" bestFit="1" customWidth="1"/>
    <col min="49" max="50" width="6" style="1" bestFit="1" customWidth="1"/>
    <col min="51" max="52" width="7" style="1" bestFit="1" customWidth="1"/>
    <col min="53" max="130" width="5" style="1" bestFit="1" customWidth="1"/>
    <col min="131" max="16384" width="9.109375" style="1"/>
  </cols>
  <sheetData>
    <row r="1" spans="1:24" x14ac:dyDescent="0.25">
      <c r="X1" s="50" t="s">
        <v>70</v>
      </c>
    </row>
    <row r="2" spans="1:24" x14ac:dyDescent="0.25">
      <c r="A2" s="46" t="s">
        <v>0</v>
      </c>
      <c r="B2" s="46" t="s">
        <v>1</v>
      </c>
      <c r="C2" s="47" t="s">
        <v>2</v>
      </c>
      <c r="D2" s="48" t="s">
        <v>3</v>
      </c>
      <c r="E2" s="49" t="s">
        <v>34</v>
      </c>
      <c r="F2" s="49" t="s">
        <v>35</v>
      </c>
      <c r="H2" s="50" t="s">
        <v>0</v>
      </c>
      <c r="I2" s="46" t="s">
        <v>1</v>
      </c>
      <c r="J2" s="47" t="s">
        <v>2</v>
      </c>
      <c r="K2" s="48" t="s">
        <v>3</v>
      </c>
      <c r="L2" s="49" t="s">
        <v>34</v>
      </c>
      <c r="M2" s="49" t="s">
        <v>35</v>
      </c>
      <c r="O2" s="69" t="b">
        <v>1</v>
      </c>
      <c r="P2" s="51" t="s">
        <v>33</v>
      </c>
      <c r="U2" s="50"/>
      <c r="X2" s="81" t="s">
        <v>54</v>
      </c>
    </row>
    <row r="3" spans="1:24" x14ac:dyDescent="0.25">
      <c r="A3" s="50">
        <v>1880</v>
      </c>
      <c r="B3" s="52">
        <v>5.2300000000000006E-2</v>
      </c>
      <c r="C3" s="52">
        <v>3.6499999999999998E-2</v>
      </c>
      <c r="E3" s="53">
        <v>0.11906956842457639</v>
      </c>
      <c r="F3" s="53">
        <v>0.11779041429731918</v>
      </c>
      <c r="H3" s="50">
        <f t="shared" ref="H3:H34" si="0">IF($A3&lt;=$A$148,$A3," ")</f>
        <v>1880</v>
      </c>
      <c r="I3" s="52">
        <f t="shared" ref="I3:I34" si="1">IF($A3&lt;=$A$148,B3," ")</f>
        <v>5.2300000000000006E-2</v>
      </c>
      <c r="J3" s="52">
        <f t="shared" ref="J3:J34" si="2">IF($A3&lt;=$A$148,C3," ")</f>
        <v>3.6499999999999998E-2</v>
      </c>
      <c r="K3" s="52">
        <f t="shared" ref="K3:K34" si="3">IF($A3&lt;=$A$148,D3," ")</f>
        <v>0</v>
      </c>
      <c r="L3" s="52">
        <f t="shared" ref="L3:L34" si="4">IF($A3&lt;=$A$148,E3," ")</f>
        <v>0.11906956842457639</v>
      </c>
      <c r="M3" s="52">
        <f t="shared" ref="M3:M34" si="5">IF($A3&lt;=$A$148,F3," ")</f>
        <v>0.11779041429731918</v>
      </c>
      <c r="S3" s="54"/>
      <c r="T3" s="54"/>
      <c r="U3" s="54"/>
      <c r="V3" s="5"/>
      <c r="X3" s="82" t="s">
        <v>71</v>
      </c>
    </row>
    <row r="4" spans="1:24" x14ac:dyDescent="0.25">
      <c r="A4" s="50">
        <v>1881</v>
      </c>
      <c r="B4" s="52">
        <v>5.3600000000000002E-2</v>
      </c>
      <c r="C4" s="52">
        <v>3.3500000000000002E-2</v>
      </c>
      <c r="E4" s="53">
        <v>2.4938580542360533E-2</v>
      </c>
      <c r="F4" s="53">
        <v>3.5610465116279189E-2</v>
      </c>
      <c r="H4" s="50">
        <f t="shared" si="0"/>
        <v>1881</v>
      </c>
      <c r="I4" s="52">
        <f t="shared" si="1"/>
        <v>5.3600000000000002E-2</v>
      </c>
      <c r="J4" s="52">
        <f t="shared" si="2"/>
        <v>3.3500000000000002E-2</v>
      </c>
      <c r="K4" s="52">
        <f t="shared" si="3"/>
        <v>0</v>
      </c>
      <c r="L4" s="52">
        <f t="shared" si="4"/>
        <v>2.4938580542360533E-2</v>
      </c>
      <c r="M4" s="52">
        <f t="shared" si="5"/>
        <v>3.5610465116279189E-2</v>
      </c>
      <c r="S4" s="55"/>
      <c r="T4" s="55"/>
      <c r="U4" s="64"/>
      <c r="V4"/>
      <c r="X4" s="82" t="s">
        <v>55</v>
      </c>
    </row>
    <row r="5" spans="1:24" x14ac:dyDescent="0.25">
      <c r="A5" s="50">
        <v>1882</v>
      </c>
      <c r="B5" s="52">
        <v>5.6399999999999999E-2</v>
      </c>
      <c r="C5" s="52">
        <v>3.2400000000000005E-2</v>
      </c>
      <c r="E5" s="53">
        <v>5.4339181174897444E-2</v>
      </c>
      <c r="F5" s="53">
        <v>6.385964912280695E-2</v>
      </c>
      <c r="H5" s="50">
        <f t="shared" si="0"/>
        <v>1882</v>
      </c>
      <c r="I5" s="52">
        <f t="shared" si="1"/>
        <v>5.6399999999999999E-2</v>
      </c>
      <c r="J5" s="52">
        <f t="shared" si="2"/>
        <v>3.2400000000000005E-2</v>
      </c>
      <c r="K5" s="52">
        <f t="shared" si="3"/>
        <v>0</v>
      </c>
      <c r="L5" s="52">
        <f t="shared" si="4"/>
        <v>5.4339181174897444E-2</v>
      </c>
      <c r="M5" s="52">
        <f t="shared" si="5"/>
        <v>6.385964912280695E-2</v>
      </c>
      <c r="S5" s="55"/>
      <c r="T5" s="55"/>
      <c r="U5" s="64"/>
      <c r="V5"/>
      <c r="X5" s="82" t="s">
        <v>65</v>
      </c>
    </row>
    <row r="6" spans="1:24" x14ac:dyDescent="0.25">
      <c r="A6" s="50">
        <v>1883</v>
      </c>
      <c r="B6" s="52">
        <v>5.62E-2</v>
      </c>
      <c r="C6" s="52">
        <v>3.2099999999999997E-2</v>
      </c>
      <c r="E6" s="53">
        <v>-7.2308200952722057E-2</v>
      </c>
      <c r="F6" s="53">
        <v>2.4406332453825952E-2</v>
      </c>
      <c r="H6" s="50">
        <f t="shared" si="0"/>
        <v>1883</v>
      </c>
      <c r="I6" s="52">
        <f t="shared" si="1"/>
        <v>5.62E-2</v>
      </c>
      <c r="J6" s="52">
        <f t="shared" si="2"/>
        <v>3.2099999999999997E-2</v>
      </c>
      <c r="K6" s="52">
        <f t="shared" si="3"/>
        <v>0</v>
      </c>
      <c r="L6" s="52">
        <f t="shared" si="4"/>
        <v>-7.2308200952722057E-2</v>
      </c>
      <c r="M6" s="52">
        <f t="shared" si="5"/>
        <v>2.4406332453825952E-2</v>
      </c>
      <c r="S6" s="55"/>
      <c r="T6" s="54"/>
      <c r="U6" s="64"/>
      <c r="V6"/>
      <c r="X6" s="82" t="s">
        <v>56</v>
      </c>
    </row>
    <row r="7" spans="1:24" x14ac:dyDescent="0.25">
      <c r="A7" s="50">
        <v>1884</v>
      </c>
      <c r="B7" s="52">
        <v>5.21E-2</v>
      </c>
      <c r="C7" s="52">
        <v>3.1800000000000002E-2</v>
      </c>
      <c r="E7" s="53">
        <v>-7.7944206423229079E-2</v>
      </c>
      <c r="F7" s="53">
        <v>1.8029620090147969E-2</v>
      </c>
      <c r="H7" s="50">
        <f t="shared" si="0"/>
        <v>1884</v>
      </c>
      <c r="I7" s="52">
        <f t="shared" si="1"/>
        <v>5.21E-2</v>
      </c>
      <c r="J7" s="52">
        <f t="shared" si="2"/>
        <v>3.1800000000000002E-2</v>
      </c>
      <c r="K7" s="52">
        <f t="shared" si="3"/>
        <v>0</v>
      </c>
      <c r="L7" s="52">
        <f t="shared" si="4"/>
        <v>-7.7944206423229079E-2</v>
      </c>
      <c r="M7" s="52">
        <f t="shared" si="5"/>
        <v>1.8029620090147969E-2</v>
      </c>
      <c r="R7" s="50" t="s">
        <v>37</v>
      </c>
      <c r="S7" s="66">
        <v>2017</v>
      </c>
      <c r="U7" s="50"/>
    </row>
    <row r="8" spans="1:24" x14ac:dyDescent="0.25">
      <c r="A8" s="50">
        <v>1885</v>
      </c>
      <c r="B8" s="52">
        <v>4.0500000000000001E-2</v>
      </c>
      <c r="C8" s="52">
        <v>3.0600000000000002E-2</v>
      </c>
      <c r="E8" s="53">
        <v>-8.2732680655582036E-2</v>
      </c>
      <c r="F8" s="53">
        <v>7.5901328273246804E-3</v>
      </c>
      <c r="H8" s="50">
        <f t="shared" si="0"/>
        <v>1885</v>
      </c>
      <c r="I8" s="52">
        <f t="shared" si="1"/>
        <v>4.0500000000000001E-2</v>
      </c>
      <c r="J8" s="52">
        <f t="shared" si="2"/>
        <v>3.0600000000000002E-2</v>
      </c>
      <c r="K8" s="52">
        <f t="shared" si="3"/>
        <v>0</v>
      </c>
      <c r="L8" s="52">
        <f t="shared" si="4"/>
        <v>-8.2732680655582036E-2</v>
      </c>
      <c r="M8" s="52">
        <f t="shared" si="5"/>
        <v>7.5901328273246804E-3</v>
      </c>
      <c r="R8" s="50" t="s">
        <v>28</v>
      </c>
      <c r="S8" s="66">
        <v>1900</v>
      </c>
      <c r="U8" s="50"/>
    </row>
    <row r="9" spans="1:24" x14ac:dyDescent="0.25">
      <c r="A9" s="50">
        <v>1886</v>
      </c>
      <c r="B9" s="52">
        <v>4.7699999999999992E-2</v>
      </c>
      <c r="C9" s="52">
        <v>3.0499999999999999E-2</v>
      </c>
      <c r="E9" s="53">
        <v>-4.1176950196964324E-2</v>
      </c>
      <c r="F9" s="53">
        <v>3.0131826741996104E-2</v>
      </c>
      <c r="H9" s="50">
        <f t="shared" si="0"/>
        <v>1886</v>
      </c>
      <c r="I9" s="52">
        <f t="shared" si="1"/>
        <v>4.7699999999999992E-2</v>
      </c>
      <c r="J9" s="52">
        <f t="shared" si="2"/>
        <v>3.0499999999999999E-2</v>
      </c>
      <c r="K9" s="52">
        <f t="shared" si="3"/>
        <v>0</v>
      </c>
      <c r="L9" s="52">
        <f t="shared" si="4"/>
        <v>-4.1176950196964324E-2</v>
      </c>
      <c r="M9" s="52">
        <f t="shared" si="5"/>
        <v>3.0131826741996104E-2</v>
      </c>
      <c r="R9" s="50" t="s">
        <v>23</v>
      </c>
      <c r="S9" s="66">
        <f>A!D4/10</f>
        <v>0.1</v>
      </c>
      <c r="U9" s="50"/>
    </row>
    <row r="10" spans="1:24" x14ac:dyDescent="0.25">
      <c r="A10" s="50">
        <v>1887</v>
      </c>
      <c r="B10" s="52">
        <v>5.7300000000000004E-2</v>
      </c>
      <c r="C10" s="52">
        <v>3.0299999999999997E-2</v>
      </c>
      <c r="E10" s="53">
        <v>3.6810200931111314E-2</v>
      </c>
      <c r="F10" s="53">
        <v>4.5094454600853151E-2</v>
      </c>
      <c r="H10" s="50">
        <f t="shared" si="0"/>
        <v>1887</v>
      </c>
      <c r="I10" s="52">
        <f t="shared" si="1"/>
        <v>5.7300000000000004E-2</v>
      </c>
      <c r="J10" s="52">
        <f t="shared" si="2"/>
        <v>3.0299999999999997E-2</v>
      </c>
      <c r="K10" s="52">
        <f t="shared" si="3"/>
        <v>0</v>
      </c>
      <c r="L10" s="52">
        <f t="shared" si="4"/>
        <v>3.6810200931111314E-2</v>
      </c>
      <c r="M10" s="52">
        <f t="shared" si="5"/>
        <v>4.5094454600853151E-2</v>
      </c>
      <c r="R10" s="56" t="s">
        <v>30</v>
      </c>
      <c r="S10" s="67" t="s">
        <v>31</v>
      </c>
      <c r="U10" s="50"/>
    </row>
    <row r="11" spans="1:24" ht="17.399999999999999" x14ac:dyDescent="0.3">
      <c r="A11" s="50">
        <v>1888</v>
      </c>
      <c r="B11" s="52">
        <v>4.9100000000000005E-2</v>
      </c>
      <c r="C11" s="52">
        <v>3.0200000000000001E-2</v>
      </c>
      <c r="E11" s="53">
        <v>1.7751784311234253E-2</v>
      </c>
      <c r="F11" s="53">
        <v>-4.6647230320699951E-3</v>
      </c>
      <c r="H11" s="50">
        <f t="shared" si="0"/>
        <v>1888</v>
      </c>
      <c r="I11" s="52">
        <f t="shared" si="1"/>
        <v>4.9100000000000005E-2</v>
      </c>
      <c r="J11" s="52">
        <f t="shared" si="2"/>
        <v>3.0200000000000001E-2</v>
      </c>
      <c r="K11" s="52">
        <f t="shared" si="3"/>
        <v>0</v>
      </c>
      <c r="L11" s="52">
        <f t="shared" si="4"/>
        <v>1.7751784311234253E-2</v>
      </c>
      <c r="M11" s="52">
        <f t="shared" si="5"/>
        <v>-4.6647230320699951E-3</v>
      </c>
      <c r="R11" s="65">
        <v>1950</v>
      </c>
      <c r="S11" s="65">
        <v>1900</v>
      </c>
      <c r="U11" s="50" t="s">
        <v>62</v>
      </c>
    </row>
    <row r="12" spans="1:24" x14ac:dyDescent="0.25">
      <c r="A12" s="50">
        <v>1889</v>
      </c>
      <c r="B12" s="52">
        <v>4.8499999999999995E-2</v>
      </c>
      <c r="C12" s="52">
        <v>3.0299999999999997E-2</v>
      </c>
      <c r="E12" s="53">
        <v>-5.426410620635258E-2</v>
      </c>
      <c r="F12" s="53">
        <v>6.20972466315175E-2</v>
      </c>
      <c r="H12" s="50">
        <f t="shared" si="0"/>
        <v>1889</v>
      </c>
      <c r="I12" s="52">
        <f t="shared" si="1"/>
        <v>4.8499999999999995E-2</v>
      </c>
      <c r="J12" s="52">
        <f t="shared" si="2"/>
        <v>3.0299999999999997E-2</v>
      </c>
      <c r="K12" s="52">
        <f t="shared" si="3"/>
        <v>0</v>
      </c>
      <c r="L12" s="52">
        <f t="shared" si="4"/>
        <v>-5.426410620635258E-2</v>
      </c>
      <c r="M12" s="52">
        <f t="shared" si="5"/>
        <v>6.20972466315175E-2</v>
      </c>
      <c r="U12" s="50"/>
    </row>
    <row r="13" spans="1:24" x14ac:dyDescent="0.25">
      <c r="A13" s="50">
        <v>1890</v>
      </c>
      <c r="B13" s="52">
        <v>5.62E-2</v>
      </c>
      <c r="C13" s="52">
        <v>3.15E-2</v>
      </c>
      <c r="E13" s="53">
        <v>7.1722175710469127E-3</v>
      </c>
      <c r="F13" s="53">
        <v>1.4340871483728534E-2</v>
      </c>
      <c r="H13" s="50">
        <f t="shared" si="0"/>
        <v>1890</v>
      </c>
      <c r="I13" s="52">
        <f t="shared" si="1"/>
        <v>5.62E-2</v>
      </c>
      <c r="J13" s="52">
        <f t="shared" si="2"/>
        <v>3.15E-2</v>
      </c>
      <c r="K13" s="52">
        <f t="shared" si="3"/>
        <v>0</v>
      </c>
      <c r="L13" s="52">
        <f t="shared" si="4"/>
        <v>7.1722175710469127E-3</v>
      </c>
      <c r="M13" s="52">
        <f t="shared" si="5"/>
        <v>1.4340871483728534E-2</v>
      </c>
      <c r="U13" s="50"/>
    </row>
    <row r="14" spans="1:24" x14ac:dyDescent="0.25">
      <c r="A14" s="50">
        <v>1891</v>
      </c>
      <c r="B14" s="52">
        <v>5.4600000000000003E-2</v>
      </c>
      <c r="C14" s="52">
        <v>3.27E-2</v>
      </c>
      <c r="E14" s="53">
        <v>-3.0519927412326897E-3</v>
      </c>
      <c r="F14" s="53">
        <v>3.2626427406198921E-2</v>
      </c>
      <c r="H14" s="50">
        <f t="shared" si="0"/>
        <v>1891</v>
      </c>
      <c r="I14" s="52">
        <f t="shared" si="1"/>
        <v>5.4600000000000003E-2</v>
      </c>
      <c r="J14" s="52">
        <f t="shared" si="2"/>
        <v>3.27E-2</v>
      </c>
      <c r="K14" s="52">
        <f t="shared" si="3"/>
        <v>0</v>
      </c>
      <c r="L14" s="52">
        <f t="shared" si="4"/>
        <v>-3.0519927412326897E-3</v>
      </c>
      <c r="M14" s="52">
        <f t="shared" si="5"/>
        <v>3.2626427406198921E-2</v>
      </c>
      <c r="U14" s="50"/>
    </row>
    <row r="15" spans="1:24" x14ac:dyDescent="0.25">
      <c r="A15" s="50">
        <v>1892</v>
      </c>
      <c r="B15" s="52">
        <v>4.0999999999999995E-2</v>
      </c>
      <c r="C15" s="52">
        <v>3.3500000000000002E-2</v>
      </c>
      <c r="E15" s="53">
        <v>-6.428579555495062E-2</v>
      </c>
      <c r="F15" s="53">
        <v>4.6866771985255351E-2</v>
      </c>
      <c r="H15" s="50">
        <f t="shared" si="0"/>
        <v>1892</v>
      </c>
      <c r="I15" s="52">
        <f t="shared" si="1"/>
        <v>4.0999999999999995E-2</v>
      </c>
      <c r="J15" s="52">
        <f t="shared" si="2"/>
        <v>3.3500000000000002E-2</v>
      </c>
      <c r="K15" s="52">
        <f t="shared" si="3"/>
        <v>0</v>
      </c>
      <c r="L15" s="52">
        <f t="shared" si="4"/>
        <v>-6.428579555495062E-2</v>
      </c>
      <c r="M15" s="52">
        <f t="shared" si="5"/>
        <v>4.6866771985255351E-2</v>
      </c>
    </row>
    <row r="16" spans="1:24" x14ac:dyDescent="0.25">
      <c r="A16" s="50">
        <v>1893</v>
      </c>
      <c r="B16" s="52">
        <v>6.7799999999999999E-2</v>
      </c>
      <c r="C16" s="52">
        <v>3.4500000000000003E-2</v>
      </c>
      <c r="E16" s="53">
        <v>2.3991501343263666E-2</v>
      </c>
      <c r="F16" s="53">
        <v>-5.0301810865205354E-4</v>
      </c>
      <c r="H16" s="50">
        <f t="shared" si="0"/>
        <v>1893</v>
      </c>
      <c r="I16" s="52">
        <f t="shared" si="1"/>
        <v>6.7799999999999999E-2</v>
      </c>
      <c r="J16" s="52">
        <f t="shared" si="2"/>
        <v>3.4500000000000003E-2</v>
      </c>
      <c r="K16" s="52">
        <f t="shared" si="3"/>
        <v>0</v>
      </c>
      <c r="L16" s="52">
        <f t="shared" si="4"/>
        <v>2.3991501343263666E-2</v>
      </c>
      <c r="M16" s="52">
        <f t="shared" si="5"/>
        <v>-5.0301810865205354E-4</v>
      </c>
    </row>
    <row r="17" spans="1:25" x14ac:dyDescent="0.25">
      <c r="A17" s="50">
        <v>1894</v>
      </c>
      <c r="B17" s="52">
        <v>3.04E-2</v>
      </c>
      <c r="C17" s="52">
        <v>3.4000000000000002E-2</v>
      </c>
      <c r="E17" s="53">
        <v>-0.10543114424262423</v>
      </c>
      <c r="F17" s="53">
        <v>-2.9189733266230422E-2</v>
      </c>
      <c r="H17" s="50">
        <f t="shared" si="0"/>
        <v>1894</v>
      </c>
      <c r="I17" s="52">
        <f t="shared" si="1"/>
        <v>3.04E-2</v>
      </c>
      <c r="J17" s="52">
        <f t="shared" si="2"/>
        <v>3.4000000000000002E-2</v>
      </c>
      <c r="K17" s="52">
        <f t="shared" si="3"/>
        <v>0</v>
      </c>
      <c r="L17" s="52">
        <f t="shared" si="4"/>
        <v>-0.10543114424262423</v>
      </c>
      <c r="M17" s="52">
        <f t="shared" si="5"/>
        <v>-2.9189733266230422E-2</v>
      </c>
      <c r="R17" s="50" t="s">
        <v>39</v>
      </c>
    </row>
    <row r="18" spans="1:25" x14ac:dyDescent="0.25">
      <c r="A18" s="50">
        <v>1895</v>
      </c>
      <c r="B18" s="52">
        <v>2.8300000000000002E-2</v>
      </c>
      <c r="C18" s="52">
        <v>3.4500000000000003E-2</v>
      </c>
      <c r="E18" s="53">
        <v>2.142833111729292E-2</v>
      </c>
      <c r="F18" s="53">
        <v>0.11715914981855891</v>
      </c>
      <c r="H18" s="50">
        <f t="shared" si="0"/>
        <v>1895</v>
      </c>
      <c r="I18" s="52">
        <f t="shared" si="1"/>
        <v>2.8300000000000002E-2</v>
      </c>
      <c r="J18" s="52">
        <f t="shared" si="2"/>
        <v>3.4500000000000003E-2</v>
      </c>
      <c r="K18" s="52">
        <f t="shared" si="3"/>
        <v>0</v>
      </c>
      <c r="L18" s="52">
        <f t="shared" si="4"/>
        <v>2.142833111729292E-2</v>
      </c>
      <c r="M18" s="52">
        <f t="shared" si="5"/>
        <v>0.11715914981855891</v>
      </c>
      <c r="R18" s="74">
        <v>0.9</v>
      </c>
      <c r="S18" s="50" t="s">
        <v>40</v>
      </c>
      <c r="V18" s="1" t="s">
        <v>61</v>
      </c>
    </row>
    <row r="19" spans="1:25" x14ac:dyDescent="0.25">
      <c r="A19" s="50">
        <v>1896</v>
      </c>
      <c r="B19" s="52">
        <v>5.8200000000000002E-2</v>
      </c>
      <c r="C19" s="52">
        <v>3.6699999999999997E-2</v>
      </c>
      <c r="D19" s="57"/>
      <c r="E19" s="58">
        <v>-5.0116484914680792E-2</v>
      </c>
      <c r="F19" s="53">
        <v>-2.2737819025522077E-2</v>
      </c>
      <c r="H19" s="50">
        <f t="shared" si="0"/>
        <v>1896</v>
      </c>
      <c r="I19" s="52">
        <f t="shared" si="1"/>
        <v>5.8200000000000002E-2</v>
      </c>
      <c r="J19" s="52">
        <f t="shared" si="2"/>
        <v>3.6699999999999997E-2</v>
      </c>
      <c r="K19" s="52">
        <f t="shared" si="3"/>
        <v>0</v>
      </c>
      <c r="L19" s="52">
        <f t="shared" si="4"/>
        <v>-5.0116484914680792E-2</v>
      </c>
      <c r="M19" s="52">
        <f t="shared" si="5"/>
        <v>-2.2737819025522077E-2</v>
      </c>
      <c r="R19" s="74">
        <v>0.5</v>
      </c>
      <c r="S19" s="50" t="s">
        <v>41</v>
      </c>
      <c r="V19" s="1" t="s">
        <v>59</v>
      </c>
    </row>
    <row r="20" spans="1:25" x14ac:dyDescent="0.25">
      <c r="A20" s="50">
        <v>1897</v>
      </c>
      <c r="B20" s="52">
        <v>3.5000000000000003E-2</v>
      </c>
      <c r="C20" s="52">
        <v>3.4300000000000004E-2</v>
      </c>
      <c r="D20" s="59">
        <v>0.22150803461063018</v>
      </c>
      <c r="E20" s="59">
        <v>4.9079444428523633E-3</v>
      </c>
      <c r="F20" s="53">
        <v>8.1671415004748393E-2</v>
      </c>
      <c r="H20" s="50">
        <f t="shared" si="0"/>
        <v>1897</v>
      </c>
      <c r="I20" s="52">
        <f t="shared" si="1"/>
        <v>3.5000000000000003E-2</v>
      </c>
      <c r="J20" s="52">
        <f t="shared" si="2"/>
        <v>3.4300000000000004E-2</v>
      </c>
      <c r="K20" s="52">
        <f t="shared" si="3"/>
        <v>0.22150803461063018</v>
      </c>
      <c r="L20" s="52">
        <f t="shared" si="4"/>
        <v>4.9079444428523633E-3</v>
      </c>
      <c r="M20" s="52">
        <f t="shared" si="5"/>
        <v>8.1671415004748393E-2</v>
      </c>
      <c r="R20" s="74">
        <v>0.7</v>
      </c>
      <c r="S20" s="50" t="s">
        <v>46</v>
      </c>
      <c r="V20" s="1" t="s">
        <v>60</v>
      </c>
    </row>
    <row r="21" spans="1:25" x14ac:dyDescent="0.25">
      <c r="A21" s="50">
        <v>1898</v>
      </c>
      <c r="B21" s="52">
        <v>3.8300000000000001E-2</v>
      </c>
      <c r="C21" s="52">
        <v>3.4700000000000002E-2</v>
      </c>
      <c r="D21" s="59">
        <v>0.22485326856911581</v>
      </c>
      <c r="E21" s="59">
        <v>3.9072105154458692E-2</v>
      </c>
      <c r="F21" s="53">
        <v>2.3705004389815487E-2</v>
      </c>
      <c r="H21" s="50">
        <f t="shared" si="0"/>
        <v>1898</v>
      </c>
      <c r="I21" s="52">
        <f t="shared" si="1"/>
        <v>3.8300000000000001E-2</v>
      </c>
      <c r="J21" s="52">
        <f t="shared" si="2"/>
        <v>3.4700000000000002E-2</v>
      </c>
      <c r="K21" s="52">
        <f t="shared" si="3"/>
        <v>0.22485326856911581</v>
      </c>
      <c r="L21" s="52">
        <f t="shared" si="4"/>
        <v>3.9072105154458692E-2</v>
      </c>
      <c r="M21" s="52">
        <f t="shared" si="5"/>
        <v>2.3705004389815487E-2</v>
      </c>
    </row>
    <row r="22" spans="1:25" x14ac:dyDescent="0.25">
      <c r="A22" s="50">
        <v>1899</v>
      </c>
      <c r="B22" s="52">
        <v>4.1500000000000002E-2</v>
      </c>
      <c r="C22" s="52">
        <v>3.4300000000000004E-2</v>
      </c>
      <c r="D22" s="59">
        <v>8.6087243886318499E-2</v>
      </c>
      <c r="E22" s="59">
        <v>7.9905885574143465E-2</v>
      </c>
      <c r="F22" s="53">
        <v>0.11620926243567764</v>
      </c>
      <c r="H22" s="50">
        <f t="shared" si="0"/>
        <v>1899</v>
      </c>
      <c r="I22" s="52">
        <f t="shared" si="1"/>
        <v>4.1500000000000002E-2</v>
      </c>
      <c r="J22" s="52">
        <f t="shared" si="2"/>
        <v>3.4300000000000004E-2</v>
      </c>
      <c r="K22" s="52">
        <f t="shared" si="3"/>
        <v>8.6087243886318499E-2</v>
      </c>
      <c r="L22" s="52">
        <f t="shared" si="4"/>
        <v>7.9905885574143465E-2</v>
      </c>
      <c r="M22" s="52">
        <f t="shared" si="5"/>
        <v>0.11620926243567764</v>
      </c>
      <c r="R22" s="80" t="s">
        <v>42</v>
      </c>
    </row>
    <row r="23" spans="1:25" x14ac:dyDescent="0.25">
      <c r="A23" s="50">
        <v>1900</v>
      </c>
      <c r="B23" s="52">
        <v>3.2300000000000002E-2</v>
      </c>
      <c r="C23" s="52">
        <v>2.895E-2</v>
      </c>
      <c r="D23" s="59">
        <v>7.5764491099954201E-2</v>
      </c>
      <c r="E23" s="59">
        <v>7.1817021448358886E-2</v>
      </c>
      <c r="F23" s="53">
        <v>1.959277756434874E-2</v>
      </c>
      <c r="H23" s="50">
        <f t="shared" si="0"/>
        <v>1900</v>
      </c>
      <c r="I23" s="52">
        <f t="shared" si="1"/>
        <v>3.2300000000000002E-2</v>
      </c>
      <c r="J23" s="52">
        <f t="shared" si="2"/>
        <v>2.895E-2</v>
      </c>
      <c r="K23" s="52">
        <f t="shared" si="3"/>
        <v>7.5764491099954201E-2</v>
      </c>
      <c r="L23" s="52">
        <f t="shared" si="4"/>
        <v>7.1817021448358886E-2</v>
      </c>
      <c r="M23" s="52">
        <f t="shared" si="5"/>
        <v>1.959277756434874E-2</v>
      </c>
    </row>
    <row r="24" spans="1:25" x14ac:dyDescent="0.25">
      <c r="A24" s="50">
        <v>1901</v>
      </c>
      <c r="B24" s="52">
        <v>2.8999999999999998E-2</v>
      </c>
      <c r="C24" s="52">
        <v>2.895E-2</v>
      </c>
      <c r="D24" s="59">
        <v>-8.6974968179889589E-2</v>
      </c>
      <c r="E24" s="59">
        <v>-1.5228376820452971E-2</v>
      </c>
      <c r="F24" s="53">
        <v>0.12245666917859843</v>
      </c>
      <c r="H24" s="50">
        <f t="shared" si="0"/>
        <v>1901</v>
      </c>
      <c r="I24" s="52">
        <f t="shared" si="1"/>
        <v>2.8999999999999998E-2</v>
      </c>
      <c r="J24" s="52">
        <f t="shared" si="2"/>
        <v>2.895E-2</v>
      </c>
      <c r="K24" s="52">
        <f t="shared" si="3"/>
        <v>-8.6974968179889589E-2</v>
      </c>
      <c r="L24" s="52">
        <f t="shared" si="4"/>
        <v>-1.5228376820452971E-2</v>
      </c>
      <c r="M24" s="52">
        <f t="shared" si="5"/>
        <v>0.12245666917859843</v>
      </c>
      <c r="Q24" s="78" t="s">
        <v>48</v>
      </c>
      <c r="R24" s="50" t="s">
        <v>47</v>
      </c>
    </row>
    <row r="25" spans="1:25" x14ac:dyDescent="0.25">
      <c r="A25" s="50">
        <v>1902</v>
      </c>
      <c r="B25" s="52">
        <v>0.03</v>
      </c>
      <c r="C25" s="52">
        <v>2.9950000000000001E-2</v>
      </c>
      <c r="D25" s="59">
        <v>-4.1821561338288848E-3</v>
      </c>
      <c r="E25" s="59">
        <v>6.391722088476981E-2</v>
      </c>
      <c r="F25" s="53">
        <v>1.7119838872104776E-2</v>
      </c>
      <c r="H25" s="50">
        <f t="shared" si="0"/>
        <v>1902</v>
      </c>
      <c r="I25" s="52">
        <f t="shared" si="1"/>
        <v>0.03</v>
      </c>
      <c r="J25" s="52">
        <f t="shared" si="2"/>
        <v>2.9950000000000001E-2</v>
      </c>
      <c r="K25" s="52">
        <f t="shared" si="3"/>
        <v>-4.1821561338288848E-3</v>
      </c>
      <c r="L25" s="52">
        <f t="shared" si="4"/>
        <v>6.391722088476981E-2</v>
      </c>
      <c r="M25" s="52">
        <f t="shared" si="5"/>
        <v>1.7119838872104776E-2</v>
      </c>
      <c r="Q25" s="83" t="s">
        <v>48</v>
      </c>
      <c r="R25" s="50" t="s">
        <v>63</v>
      </c>
    </row>
    <row r="26" spans="1:25" x14ac:dyDescent="0.25">
      <c r="A26" s="50">
        <v>1903</v>
      </c>
      <c r="B26" s="52">
        <v>3.15E-2</v>
      </c>
      <c r="C26" s="52">
        <v>3.1449999999999999E-2</v>
      </c>
      <c r="D26" s="59">
        <v>-0.23611759216052275</v>
      </c>
      <c r="E26" s="59">
        <v>1.2597609071926863E-2</v>
      </c>
      <c r="F26" s="53">
        <v>2.8712871287128738E-2</v>
      </c>
      <c r="H26" s="50">
        <f t="shared" si="0"/>
        <v>1903</v>
      </c>
      <c r="I26" s="52">
        <f t="shared" si="1"/>
        <v>3.15E-2</v>
      </c>
      <c r="J26" s="52">
        <f t="shared" si="2"/>
        <v>3.1449999999999999E-2</v>
      </c>
      <c r="K26" s="52">
        <f t="shared" si="3"/>
        <v>-0.23611759216052275</v>
      </c>
      <c r="L26" s="52">
        <f t="shared" si="4"/>
        <v>1.2597609071926863E-2</v>
      </c>
      <c r="M26" s="52">
        <f t="shared" si="5"/>
        <v>2.8712871287128738E-2</v>
      </c>
    </row>
    <row r="27" spans="1:25" x14ac:dyDescent="0.25">
      <c r="A27" s="50">
        <v>1904</v>
      </c>
      <c r="B27" s="52">
        <v>3.1699999999999999E-2</v>
      </c>
      <c r="C27" s="52">
        <v>3.1699999999999999E-2</v>
      </c>
      <c r="D27" s="59">
        <v>0.42638973732437391</v>
      </c>
      <c r="E27" s="59">
        <v>-9.5762391667075786E-4</v>
      </c>
      <c r="F27" s="53">
        <v>3.7856913699069628E-2</v>
      </c>
      <c r="H27" s="50">
        <f t="shared" si="0"/>
        <v>1904</v>
      </c>
      <c r="I27" s="52">
        <f t="shared" si="1"/>
        <v>3.1699999999999999E-2</v>
      </c>
      <c r="J27" s="52">
        <f t="shared" si="2"/>
        <v>3.1699999999999999E-2</v>
      </c>
      <c r="K27" s="52">
        <f t="shared" si="3"/>
        <v>0.42638973732437391</v>
      </c>
      <c r="L27" s="52">
        <f t="shared" si="4"/>
        <v>-9.5762391667075786E-4</v>
      </c>
      <c r="M27" s="52">
        <f t="shared" si="5"/>
        <v>3.7856913699069628E-2</v>
      </c>
      <c r="Q27" s="50">
        <v>0</v>
      </c>
      <c r="R27" s="50" t="s">
        <v>68</v>
      </c>
    </row>
    <row r="28" spans="1:25" x14ac:dyDescent="0.25">
      <c r="A28" s="50">
        <v>1905</v>
      </c>
      <c r="B28" s="52">
        <v>3.7499999999999999E-2</v>
      </c>
      <c r="C28" s="52">
        <v>3.1449999999999999E-2</v>
      </c>
      <c r="D28" s="59">
        <v>0.37844396859386165</v>
      </c>
      <c r="E28" s="59">
        <v>9.5795477974038867E-3</v>
      </c>
      <c r="F28" s="53">
        <v>9.1808346213292147E-2</v>
      </c>
      <c r="H28" s="50">
        <f t="shared" si="0"/>
        <v>1905</v>
      </c>
      <c r="I28" s="52">
        <f t="shared" si="1"/>
        <v>3.7499999999999999E-2</v>
      </c>
      <c r="J28" s="52">
        <f t="shared" si="2"/>
        <v>3.1449999999999999E-2</v>
      </c>
      <c r="K28" s="52">
        <f t="shared" si="3"/>
        <v>0.37844396859386165</v>
      </c>
      <c r="L28" s="52">
        <f t="shared" si="4"/>
        <v>9.5795477974038867E-3</v>
      </c>
      <c r="M28" s="52">
        <f t="shared" si="5"/>
        <v>9.1808346213292147E-2</v>
      </c>
      <c r="Q28" s="50">
        <v>1</v>
      </c>
      <c r="R28" s="50" t="s">
        <v>43</v>
      </c>
      <c r="T28" s="50" t="s">
        <v>49</v>
      </c>
    </row>
    <row r="29" spans="1:25" x14ac:dyDescent="0.25">
      <c r="A29" s="50">
        <v>1906</v>
      </c>
      <c r="B29" s="52">
        <v>4.4299999999999999E-2</v>
      </c>
      <c r="C29" s="52">
        <v>3.295E-2</v>
      </c>
      <c r="D29" s="59">
        <v>-2.2887323943662108E-2</v>
      </c>
      <c r="E29" s="59">
        <v>2.5613897653378181E-2</v>
      </c>
      <c r="F29" s="53">
        <v>4.1053227633069067E-2</v>
      </c>
      <c r="H29" s="50">
        <f t="shared" si="0"/>
        <v>1906</v>
      </c>
      <c r="I29" s="52">
        <f t="shared" si="1"/>
        <v>4.4299999999999999E-2</v>
      </c>
      <c r="J29" s="52">
        <f t="shared" si="2"/>
        <v>3.295E-2</v>
      </c>
      <c r="K29" s="52">
        <f t="shared" si="3"/>
        <v>-2.2887323943662108E-2</v>
      </c>
      <c r="L29" s="52">
        <f t="shared" si="4"/>
        <v>2.5613897653378181E-2</v>
      </c>
      <c r="M29" s="52">
        <f t="shared" si="5"/>
        <v>4.1053227633069067E-2</v>
      </c>
      <c r="Q29" s="50">
        <v>2</v>
      </c>
      <c r="R29" s="50" t="s">
        <v>57</v>
      </c>
    </row>
    <row r="30" spans="1:25" x14ac:dyDescent="0.25">
      <c r="A30" s="50">
        <v>1907</v>
      </c>
      <c r="B30" s="52">
        <v>4.6100000000000002E-2</v>
      </c>
      <c r="C30" s="52">
        <v>3.4950000000000002E-2</v>
      </c>
      <c r="D30" s="59">
        <v>-0.3773184949655537</v>
      </c>
      <c r="E30" s="59">
        <v>5.8279720569072158E-2</v>
      </c>
      <c r="F30" s="53">
        <v>-1.550176774544465E-2</v>
      </c>
      <c r="H30" s="50">
        <f t="shared" si="0"/>
        <v>1907</v>
      </c>
      <c r="I30" s="52">
        <f t="shared" si="1"/>
        <v>4.6100000000000002E-2</v>
      </c>
      <c r="J30" s="52">
        <f t="shared" si="2"/>
        <v>3.4950000000000002E-2</v>
      </c>
      <c r="K30" s="52">
        <f t="shared" si="3"/>
        <v>-0.3773184949655537</v>
      </c>
      <c r="L30" s="52">
        <f t="shared" si="4"/>
        <v>5.8279720569072158E-2</v>
      </c>
      <c r="M30" s="52">
        <f t="shared" si="5"/>
        <v>-1.550176774544465E-2</v>
      </c>
      <c r="Q30" s="50">
        <v>3</v>
      </c>
      <c r="R30" s="50" t="s">
        <v>44</v>
      </c>
      <c r="T30" s="50" t="s">
        <v>50</v>
      </c>
    </row>
    <row r="31" spans="1:25" x14ac:dyDescent="0.25">
      <c r="A31" s="50">
        <v>1908</v>
      </c>
      <c r="B31" s="52">
        <v>4.1900000000000007E-2</v>
      </c>
      <c r="C31" s="52">
        <v>3.5049999999999998E-2</v>
      </c>
      <c r="D31" s="59">
        <v>0.4663829787234044</v>
      </c>
      <c r="E31" s="59">
        <v>-3.6711262574052994E-2</v>
      </c>
      <c r="F31" s="53">
        <v>-5.4696132596685154E-2</v>
      </c>
      <c r="H31" s="50">
        <f t="shared" si="0"/>
        <v>1908</v>
      </c>
      <c r="I31" s="52">
        <f t="shared" si="1"/>
        <v>4.1900000000000007E-2</v>
      </c>
      <c r="J31" s="52">
        <f t="shared" si="2"/>
        <v>3.5049999999999998E-2</v>
      </c>
      <c r="K31" s="52">
        <f t="shared" si="3"/>
        <v>0.4663829787234044</v>
      </c>
      <c r="L31" s="52">
        <f t="shared" si="4"/>
        <v>-3.6711262574052994E-2</v>
      </c>
      <c r="M31" s="52">
        <f t="shared" si="5"/>
        <v>-5.4696132596685154E-2</v>
      </c>
      <c r="Q31" s="50">
        <v>4</v>
      </c>
      <c r="R31" s="50" t="s">
        <v>45</v>
      </c>
      <c r="T31" s="50" t="s">
        <v>51</v>
      </c>
      <c r="V31" s="1" t="s">
        <v>58</v>
      </c>
      <c r="Y31" s="1" t="s">
        <v>64</v>
      </c>
    </row>
    <row r="32" spans="1:25" x14ac:dyDescent="0.25">
      <c r="A32" s="50">
        <v>1909</v>
      </c>
      <c r="B32" s="52">
        <v>3.7599999999999995E-2</v>
      </c>
      <c r="C32" s="52">
        <v>3.465E-2</v>
      </c>
      <c r="D32" s="59">
        <v>0.14973882762623325</v>
      </c>
      <c r="E32" s="59">
        <v>7.9854285132565872E-2</v>
      </c>
      <c r="F32" s="53">
        <v>0.11659848042080667</v>
      </c>
      <c r="H32" s="50">
        <f t="shared" si="0"/>
        <v>1909</v>
      </c>
      <c r="I32" s="52">
        <f t="shared" si="1"/>
        <v>3.7599999999999995E-2</v>
      </c>
      <c r="J32" s="52">
        <f t="shared" si="2"/>
        <v>3.465E-2</v>
      </c>
      <c r="K32" s="52">
        <f t="shared" si="3"/>
        <v>0.14973882762623325</v>
      </c>
      <c r="L32" s="52">
        <f t="shared" si="4"/>
        <v>7.9854285132565872E-2</v>
      </c>
      <c r="M32" s="52">
        <f t="shared" si="5"/>
        <v>0.11659848042080667</v>
      </c>
      <c r="Q32" s="50">
        <v>5</v>
      </c>
      <c r="R32" s="50" t="s">
        <v>69</v>
      </c>
    </row>
    <row r="33" spans="1:19" x14ac:dyDescent="0.25">
      <c r="A33" s="50">
        <v>1910</v>
      </c>
      <c r="B33" s="52">
        <v>3.7900000000000003E-2</v>
      </c>
      <c r="C33" s="52">
        <v>3.5249999999999997E-2</v>
      </c>
      <c r="D33" s="59">
        <v>-0.1780918727915195</v>
      </c>
      <c r="E33" s="59">
        <v>3.5294260797717358E-2</v>
      </c>
      <c r="F33" s="53">
        <v>4.4490970950012976E-3</v>
      </c>
      <c r="H33" s="50">
        <f t="shared" si="0"/>
        <v>1910</v>
      </c>
      <c r="I33" s="52">
        <f t="shared" si="1"/>
        <v>3.7900000000000003E-2</v>
      </c>
      <c r="J33" s="52">
        <f t="shared" si="2"/>
        <v>3.5249999999999997E-2</v>
      </c>
      <c r="K33" s="52">
        <f t="shared" si="3"/>
        <v>-0.1780918727915195</v>
      </c>
      <c r="L33" s="52">
        <f t="shared" si="4"/>
        <v>3.5294260797717358E-2</v>
      </c>
      <c r="M33" s="52">
        <f t="shared" si="5"/>
        <v>4.4490970950012976E-3</v>
      </c>
    </row>
    <row r="34" spans="1:19" x14ac:dyDescent="0.25">
      <c r="A34" s="50">
        <v>1911</v>
      </c>
      <c r="B34" s="52">
        <v>3.6900000000000002E-2</v>
      </c>
      <c r="C34" s="52">
        <v>3.1400000000000004E-2</v>
      </c>
      <c r="D34" s="59">
        <v>2.0881955533718077E-3</v>
      </c>
      <c r="E34" s="59">
        <v>-7.792228438968396E-2</v>
      </c>
      <c r="F34" s="53">
        <v>3.1787389265242272E-2</v>
      </c>
      <c r="H34" s="50">
        <f t="shared" si="0"/>
        <v>1911</v>
      </c>
      <c r="I34" s="52">
        <f t="shared" si="1"/>
        <v>3.6900000000000002E-2</v>
      </c>
      <c r="J34" s="52">
        <f t="shared" si="2"/>
        <v>3.1400000000000004E-2</v>
      </c>
      <c r="K34" s="52">
        <f t="shared" si="3"/>
        <v>2.0881955533718077E-3</v>
      </c>
      <c r="L34" s="52">
        <f t="shared" si="4"/>
        <v>-7.792228438968396E-2</v>
      </c>
      <c r="M34" s="52">
        <f t="shared" si="5"/>
        <v>3.1787389265242272E-2</v>
      </c>
    </row>
    <row r="35" spans="1:19" ht="15" x14ac:dyDescent="0.25">
      <c r="A35" s="50">
        <v>1912</v>
      </c>
      <c r="B35" s="52">
        <v>4.0099999999999997E-2</v>
      </c>
      <c r="C35" s="52">
        <v>3.1800000000000002E-2</v>
      </c>
      <c r="D35" s="59">
        <v>7.710223093895574E-2</v>
      </c>
      <c r="E35" s="59">
        <v>6.6019794348002536E-2</v>
      </c>
      <c r="F35" s="53">
        <v>5.7828282828282784E-2</v>
      </c>
      <c r="H35" s="50">
        <f t="shared" ref="H35:H66" si="6">IF($A35&lt;=$A$148,$A35," ")</f>
        <v>1912</v>
      </c>
      <c r="I35" s="52">
        <f t="shared" ref="I35:I66" si="7">IF($A35&lt;=$A$148,B35," ")</f>
        <v>4.0099999999999997E-2</v>
      </c>
      <c r="J35" s="52">
        <f t="shared" ref="J35:J66" si="8">IF($A35&lt;=$A$148,C35," ")</f>
        <v>3.1800000000000002E-2</v>
      </c>
      <c r="K35" s="52">
        <f t="shared" ref="K35:K66" si="9">IF($A35&lt;=$A$148,D35," ")</f>
        <v>7.710223093895574E-2</v>
      </c>
      <c r="L35" s="52">
        <f t="shared" ref="L35:L66" si="10">IF($A35&lt;=$A$148,E35," ")</f>
        <v>6.6019794348002536E-2</v>
      </c>
      <c r="M35" s="52">
        <f t="shared" ref="M35:M66" si="11">IF($A35&lt;=$A$148,F35," ")</f>
        <v>5.7828282828282784E-2</v>
      </c>
      <c r="R35" s="79" t="s">
        <v>52</v>
      </c>
    </row>
    <row r="36" spans="1:19" x14ac:dyDescent="0.25">
      <c r="A36" s="50">
        <v>1913</v>
      </c>
      <c r="B36" s="52">
        <v>4.3099999999999999E-2</v>
      </c>
      <c r="C36" s="52">
        <v>3.7100000000000001E-2</v>
      </c>
      <c r="D36" s="59">
        <v>-0.10344827586206895</v>
      </c>
      <c r="E36" s="59">
        <v>2.9324538421210633E-2</v>
      </c>
      <c r="F36" s="53">
        <v>3.9388875626641173E-2</v>
      </c>
      <c r="H36" s="50">
        <f t="shared" si="6"/>
        <v>1913</v>
      </c>
      <c r="I36" s="52">
        <f t="shared" si="7"/>
        <v>4.3099999999999999E-2</v>
      </c>
      <c r="J36" s="52">
        <f t="shared" si="8"/>
        <v>3.7100000000000001E-2</v>
      </c>
      <c r="K36" s="52">
        <f t="shared" si="9"/>
        <v>-0.10344827586206895</v>
      </c>
      <c r="L36" s="52">
        <f t="shared" si="10"/>
        <v>2.9324538421210633E-2</v>
      </c>
      <c r="M36" s="52">
        <f t="shared" si="11"/>
        <v>3.9388875626641173E-2</v>
      </c>
    </row>
    <row r="37" spans="1:19" x14ac:dyDescent="0.25">
      <c r="A37" s="50">
        <v>1914</v>
      </c>
      <c r="B37" s="52">
        <v>4.1799999999999997E-2</v>
      </c>
      <c r="C37" s="52">
        <v>3.7999999999999999E-2</v>
      </c>
      <c r="D37" s="59">
        <v>-0.30718456461030719</v>
      </c>
      <c r="E37" s="59">
        <v>1.0101010101010166E-2</v>
      </c>
      <c r="F37" s="53">
        <v>-7.5792374827744591E-2</v>
      </c>
      <c r="H37" s="50">
        <f t="shared" si="6"/>
        <v>1914</v>
      </c>
      <c r="I37" s="52">
        <f t="shared" si="7"/>
        <v>4.1799999999999997E-2</v>
      </c>
      <c r="J37" s="52">
        <f t="shared" si="8"/>
        <v>3.7999999999999999E-2</v>
      </c>
      <c r="K37" s="52">
        <f t="shared" si="9"/>
        <v>-0.30718456461030719</v>
      </c>
      <c r="L37" s="52">
        <f t="shared" si="10"/>
        <v>1.0101010101010166E-2</v>
      </c>
      <c r="M37" s="52">
        <f t="shared" si="11"/>
        <v>-7.5792374827744591E-2</v>
      </c>
    </row>
    <row r="38" spans="1:19" x14ac:dyDescent="0.25">
      <c r="A38" s="50">
        <v>1915</v>
      </c>
      <c r="B38" s="52">
        <v>3.6000000000000004E-2</v>
      </c>
      <c r="C38" s="52">
        <v>3.7450000000000004E-2</v>
      </c>
      <c r="D38" s="59">
        <v>0.81659948699157225</v>
      </c>
      <c r="E38" s="59">
        <v>0.01</v>
      </c>
      <c r="F38" s="53">
        <v>3.7027833001988197E-2</v>
      </c>
      <c r="H38" s="50">
        <f t="shared" si="6"/>
        <v>1915</v>
      </c>
      <c r="I38" s="52">
        <f t="shared" si="7"/>
        <v>3.6000000000000004E-2</v>
      </c>
      <c r="J38" s="52">
        <f t="shared" si="8"/>
        <v>3.7450000000000004E-2</v>
      </c>
      <c r="K38" s="52">
        <f t="shared" si="9"/>
        <v>0.81659948699157225</v>
      </c>
      <c r="L38" s="52">
        <f t="shared" si="10"/>
        <v>0.01</v>
      </c>
      <c r="M38" s="52">
        <f t="shared" si="11"/>
        <v>3.7027833001988197E-2</v>
      </c>
    </row>
    <row r="39" spans="1:19" x14ac:dyDescent="0.25">
      <c r="A39" s="50">
        <v>1916</v>
      </c>
      <c r="B39" s="52">
        <v>3.39E-2</v>
      </c>
      <c r="C39" s="52">
        <v>3.6699999999999997E-2</v>
      </c>
      <c r="D39" s="59">
        <v>-4.1855774079677333E-2</v>
      </c>
      <c r="E39" s="59">
        <v>7.9207920792079278E-2</v>
      </c>
      <c r="F39" s="53">
        <v>0.16223340522405949</v>
      </c>
      <c r="H39" s="50">
        <f t="shared" si="6"/>
        <v>1916</v>
      </c>
      <c r="I39" s="52">
        <f t="shared" si="7"/>
        <v>3.39E-2</v>
      </c>
      <c r="J39" s="52">
        <f t="shared" si="8"/>
        <v>3.6699999999999997E-2</v>
      </c>
      <c r="K39" s="52">
        <f t="shared" si="9"/>
        <v>-4.1855774079677333E-2</v>
      </c>
      <c r="L39" s="52">
        <f t="shared" si="10"/>
        <v>7.9207920792079278E-2</v>
      </c>
      <c r="M39" s="52">
        <f t="shared" si="11"/>
        <v>0.16223340522405949</v>
      </c>
      <c r="R39" s="84">
        <v>42769</v>
      </c>
      <c r="S39" s="50" t="s">
        <v>66</v>
      </c>
    </row>
    <row r="40" spans="1:19" x14ac:dyDescent="0.25">
      <c r="A40" s="50">
        <v>1917</v>
      </c>
      <c r="B40" s="52">
        <v>4.3899999999999995E-2</v>
      </c>
      <c r="C40" s="52">
        <v>4.0549999999999996E-2</v>
      </c>
      <c r="D40" s="59">
        <v>-0.21705263157894739</v>
      </c>
      <c r="E40" s="59">
        <v>0.17431192660550465</v>
      </c>
      <c r="F40" s="53">
        <v>-2.0618556701035295E-4</v>
      </c>
      <c r="H40" s="50">
        <f t="shared" si="6"/>
        <v>1917</v>
      </c>
      <c r="I40" s="52">
        <f t="shared" si="7"/>
        <v>4.3899999999999995E-2</v>
      </c>
      <c r="J40" s="52">
        <f t="shared" si="8"/>
        <v>4.0549999999999996E-2</v>
      </c>
      <c r="K40" s="52">
        <f t="shared" si="9"/>
        <v>-0.21705263157894739</v>
      </c>
      <c r="L40" s="52">
        <f t="shared" si="10"/>
        <v>0.17431192660550465</v>
      </c>
      <c r="M40" s="52">
        <f t="shared" si="11"/>
        <v>-2.0618556701035295E-4</v>
      </c>
      <c r="S40" s="50" t="s">
        <v>67</v>
      </c>
    </row>
    <row r="41" spans="1:19" x14ac:dyDescent="0.25">
      <c r="A41" s="50">
        <v>1918</v>
      </c>
      <c r="B41" s="52">
        <v>5.1500000000000004E-2</v>
      </c>
      <c r="C41" s="52">
        <v>4.4349999999999994E-2</v>
      </c>
      <c r="D41" s="59">
        <v>0.10513578919064281</v>
      </c>
      <c r="E41" s="59">
        <v>0.1796875</v>
      </c>
      <c r="F41" s="53">
        <v>7.6923076923077094E-2</v>
      </c>
      <c r="H41" s="50">
        <f t="shared" si="6"/>
        <v>1918</v>
      </c>
      <c r="I41" s="52">
        <f t="shared" si="7"/>
        <v>5.1500000000000004E-2</v>
      </c>
      <c r="J41" s="52">
        <f t="shared" si="8"/>
        <v>4.4349999999999994E-2</v>
      </c>
      <c r="K41" s="52">
        <f t="shared" si="9"/>
        <v>0.10513578919064281</v>
      </c>
      <c r="L41" s="52">
        <f t="shared" si="10"/>
        <v>0.1796875</v>
      </c>
      <c r="M41" s="52">
        <f t="shared" si="11"/>
        <v>7.6923076923077094E-2</v>
      </c>
    </row>
    <row r="42" spans="1:19" x14ac:dyDescent="0.25">
      <c r="A42" s="50">
        <v>1919</v>
      </c>
      <c r="B42" s="52">
        <v>5.4699999999999999E-2</v>
      </c>
      <c r="C42" s="52">
        <v>4.6100000000000002E-2</v>
      </c>
      <c r="D42" s="59">
        <v>0.30450121654501228</v>
      </c>
      <c r="E42" s="59">
        <v>0.14569536423841067</v>
      </c>
      <c r="F42" s="53">
        <v>-2.8916124090386908E-2</v>
      </c>
      <c r="H42" s="50">
        <f t="shared" si="6"/>
        <v>1919</v>
      </c>
      <c r="I42" s="52">
        <f t="shared" si="7"/>
        <v>5.4699999999999999E-2</v>
      </c>
      <c r="J42" s="52">
        <f t="shared" si="8"/>
        <v>4.6100000000000002E-2</v>
      </c>
      <c r="K42" s="52">
        <f t="shared" si="9"/>
        <v>0.30450121654501228</v>
      </c>
      <c r="L42" s="52">
        <f t="shared" si="10"/>
        <v>0.14569536423841067</v>
      </c>
      <c r="M42" s="52">
        <f t="shared" si="11"/>
        <v>-2.8916124090386908E-2</v>
      </c>
    </row>
    <row r="43" spans="1:19" x14ac:dyDescent="0.25">
      <c r="A43" s="50">
        <v>1920</v>
      </c>
      <c r="B43" s="52">
        <v>6.1500000000000006E-2</v>
      </c>
      <c r="C43" s="52">
        <v>4.8600000000000004E-2</v>
      </c>
      <c r="D43" s="59">
        <v>-0.32901240324536041</v>
      </c>
      <c r="E43" s="59">
        <v>0.15606936416184958</v>
      </c>
      <c r="F43" s="53">
        <v>-2.1297574442910694E-2</v>
      </c>
      <c r="H43" s="50">
        <f t="shared" si="6"/>
        <v>1920</v>
      </c>
      <c r="I43" s="52">
        <f t="shared" si="7"/>
        <v>6.1500000000000006E-2</v>
      </c>
      <c r="J43" s="52">
        <f t="shared" si="8"/>
        <v>4.8600000000000004E-2</v>
      </c>
      <c r="K43" s="52">
        <f t="shared" si="9"/>
        <v>-0.32901240324536041</v>
      </c>
      <c r="L43" s="52">
        <f t="shared" si="10"/>
        <v>0.15606936416184958</v>
      </c>
      <c r="M43" s="52">
        <f t="shared" si="11"/>
        <v>-2.1297574442910694E-2</v>
      </c>
    </row>
    <row r="44" spans="1:19" x14ac:dyDescent="0.25">
      <c r="A44" s="50">
        <v>1921</v>
      </c>
      <c r="B44" s="52">
        <v>5.7500000000000002E-2</v>
      </c>
      <c r="C44" s="52">
        <v>4.7E-2</v>
      </c>
      <c r="D44" s="59">
        <v>0.12300208478109798</v>
      </c>
      <c r="E44" s="59">
        <v>-0.105</v>
      </c>
      <c r="F44" s="53">
        <v>-3.5260930888575404E-2</v>
      </c>
      <c r="H44" s="50">
        <f t="shared" si="6"/>
        <v>1921</v>
      </c>
      <c r="I44" s="52">
        <f t="shared" si="7"/>
        <v>5.7500000000000002E-2</v>
      </c>
      <c r="J44" s="52">
        <f t="shared" si="8"/>
        <v>4.7E-2</v>
      </c>
      <c r="K44" s="52">
        <f t="shared" si="9"/>
        <v>0.12300208478109798</v>
      </c>
      <c r="L44" s="52">
        <f t="shared" si="10"/>
        <v>-0.105</v>
      </c>
      <c r="M44" s="52">
        <f t="shared" si="11"/>
        <v>-3.5260930888575404E-2</v>
      </c>
    </row>
    <row r="45" spans="1:19" x14ac:dyDescent="0.25">
      <c r="A45" s="50">
        <v>1922</v>
      </c>
      <c r="B45" s="52">
        <v>4.7800000000000002E-2</v>
      </c>
      <c r="C45" s="52">
        <v>4.385E-2</v>
      </c>
      <c r="D45" s="59">
        <v>0.21497524752475261</v>
      </c>
      <c r="E45" s="59">
        <v>-6.1452513966480327E-2</v>
      </c>
      <c r="F45" s="53">
        <v>7.1846282372598269E-2</v>
      </c>
      <c r="H45" s="50">
        <f t="shared" si="6"/>
        <v>1922</v>
      </c>
      <c r="I45" s="52">
        <f t="shared" si="7"/>
        <v>4.7800000000000002E-2</v>
      </c>
      <c r="J45" s="52">
        <f t="shared" si="8"/>
        <v>4.385E-2</v>
      </c>
      <c r="K45" s="52">
        <f t="shared" si="9"/>
        <v>0.21497524752475261</v>
      </c>
      <c r="L45" s="52">
        <f t="shared" si="10"/>
        <v>-6.1452513966480327E-2</v>
      </c>
      <c r="M45" s="52">
        <f t="shared" si="11"/>
        <v>7.1846282372598269E-2</v>
      </c>
    </row>
    <row r="46" spans="1:19" x14ac:dyDescent="0.25">
      <c r="A46" s="50">
        <v>1923</v>
      </c>
      <c r="B46" s="52">
        <v>4.6399999999999997E-2</v>
      </c>
      <c r="C46" s="52">
        <v>4.3049999999999998E-2</v>
      </c>
      <c r="D46" s="59">
        <v>-2.6993990017316949E-2</v>
      </c>
      <c r="E46" s="59">
        <v>1.7857142857142794E-2</v>
      </c>
      <c r="F46" s="53">
        <v>0.13990646921278249</v>
      </c>
      <c r="H46" s="50">
        <f t="shared" si="6"/>
        <v>1923</v>
      </c>
      <c r="I46" s="52">
        <f t="shared" si="7"/>
        <v>4.6399999999999997E-2</v>
      </c>
      <c r="J46" s="52">
        <f t="shared" si="8"/>
        <v>4.3049999999999998E-2</v>
      </c>
      <c r="K46" s="52">
        <f t="shared" si="9"/>
        <v>-2.6993990017316949E-2</v>
      </c>
      <c r="L46" s="52">
        <f t="shared" si="10"/>
        <v>1.7857142857142794E-2</v>
      </c>
      <c r="M46" s="52">
        <f t="shared" si="11"/>
        <v>0.13990646921278249</v>
      </c>
    </row>
    <row r="47" spans="1:19" x14ac:dyDescent="0.25">
      <c r="A47" s="50">
        <v>1924</v>
      </c>
      <c r="B47" s="52">
        <v>4.0599999999999997E-2</v>
      </c>
      <c r="C47" s="52">
        <v>4.215E-2</v>
      </c>
      <c r="D47" s="59">
        <v>0.26162060301507539</v>
      </c>
      <c r="E47" s="59">
        <v>0</v>
      </c>
      <c r="F47" s="53">
        <v>2.6495726495726402E-2</v>
      </c>
      <c r="H47" s="50">
        <f t="shared" si="6"/>
        <v>1924</v>
      </c>
      <c r="I47" s="52">
        <f t="shared" si="7"/>
        <v>4.0599999999999997E-2</v>
      </c>
      <c r="J47" s="52">
        <f t="shared" si="8"/>
        <v>4.215E-2</v>
      </c>
      <c r="K47" s="52">
        <f t="shared" si="9"/>
        <v>0.26162060301507539</v>
      </c>
      <c r="L47" s="52">
        <f t="shared" si="10"/>
        <v>0</v>
      </c>
      <c r="M47" s="52">
        <f t="shared" si="11"/>
        <v>2.6495726495726402E-2</v>
      </c>
    </row>
    <row r="48" spans="1:19" x14ac:dyDescent="0.25">
      <c r="A48" s="50">
        <v>1925</v>
      </c>
      <c r="B48" s="52">
        <v>3.7499999999999999E-2</v>
      </c>
      <c r="C48" s="52">
        <v>4.07E-2</v>
      </c>
      <c r="D48" s="59">
        <v>0.29997510580034836</v>
      </c>
      <c r="E48" s="59">
        <v>2.3391812865497075E-2</v>
      </c>
      <c r="F48" s="53">
        <v>2.2647793505412128E-2</v>
      </c>
      <c r="H48" s="50">
        <f t="shared" si="6"/>
        <v>1925</v>
      </c>
      <c r="I48" s="52">
        <f t="shared" si="7"/>
        <v>3.7499999999999999E-2</v>
      </c>
      <c r="J48" s="52">
        <f t="shared" si="8"/>
        <v>4.07E-2</v>
      </c>
      <c r="K48" s="52">
        <f t="shared" si="9"/>
        <v>0.29997510580034836</v>
      </c>
      <c r="L48" s="52">
        <f t="shared" si="10"/>
        <v>2.3391812865497075E-2</v>
      </c>
      <c r="M48" s="52">
        <f t="shared" si="11"/>
        <v>2.2647793505412128E-2</v>
      </c>
    </row>
    <row r="49" spans="1:13" x14ac:dyDescent="0.25">
      <c r="A49" s="50">
        <v>1926</v>
      </c>
      <c r="B49" s="52">
        <v>3.9699999999999999E-2</v>
      </c>
      <c r="C49" s="52">
        <v>3.9699999999999999E-2</v>
      </c>
      <c r="D49" s="59">
        <v>3.4469551895823791E-3</v>
      </c>
      <c r="E49" s="59">
        <v>1.1428571428571344E-2</v>
      </c>
      <c r="F49" s="53">
        <v>6.0087933561309148E-2</v>
      </c>
      <c r="H49" s="50">
        <f t="shared" si="6"/>
        <v>1926</v>
      </c>
      <c r="I49" s="52">
        <f t="shared" si="7"/>
        <v>3.9699999999999999E-2</v>
      </c>
      <c r="J49" s="52">
        <f t="shared" si="8"/>
        <v>3.9699999999999999E-2</v>
      </c>
      <c r="K49" s="52">
        <f t="shared" si="9"/>
        <v>3.4469551895823791E-3</v>
      </c>
      <c r="L49" s="52">
        <f t="shared" si="10"/>
        <v>1.1428571428571344E-2</v>
      </c>
      <c r="M49" s="52">
        <f t="shared" si="11"/>
        <v>6.0087933561309148E-2</v>
      </c>
    </row>
    <row r="50" spans="1:13" x14ac:dyDescent="0.25">
      <c r="A50" s="50">
        <v>1927</v>
      </c>
      <c r="B50" s="52">
        <v>3.7999999999999999E-2</v>
      </c>
      <c r="C50" s="52">
        <v>3.7949999999999998E-2</v>
      </c>
      <c r="D50" s="59">
        <v>0.2767175572519085</v>
      </c>
      <c r="E50" s="59">
        <v>-1.6949152542372947E-2</v>
      </c>
      <c r="F50" s="53">
        <v>5.5299539170508005E-3</v>
      </c>
      <c r="H50" s="50">
        <f t="shared" si="6"/>
        <v>1927</v>
      </c>
      <c r="I50" s="52">
        <f t="shared" si="7"/>
        <v>3.7999999999999999E-2</v>
      </c>
      <c r="J50" s="52">
        <f t="shared" si="8"/>
        <v>3.7949999999999998E-2</v>
      </c>
      <c r="K50" s="52">
        <f t="shared" si="9"/>
        <v>0.2767175572519085</v>
      </c>
      <c r="L50" s="52">
        <f t="shared" si="10"/>
        <v>-1.6949152542372947E-2</v>
      </c>
      <c r="M50" s="52">
        <f t="shared" si="11"/>
        <v>5.5299539170508005E-3</v>
      </c>
    </row>
    <row r="51" spans="1:13" x14ac:dyDescent="0.25">
      <c r="A51" s="50">
        <v>1928</v>
      </c>
      <c r="B51" s="52">
        <v>4.2800000000000005E-2</v>
      </c>
      <c r="C51" s="52">
        <v>3.8699999999999998E-2</v>
      </c>
      <c r="D51" s="59">
        <v>0.49476831091180884</v>
      </c>
      <c r="E51" s="59">
        <v>-1.724137931034464E-2</v>
      </c>
      <c r="F51" s="53">
        <v>1.8484570730217031E-2</v>
      </c>
      <c r="H51" s="50">
        <f t="shared" si="6"/>
        <v>1928</v>
      </c>
      <c r="I51" s="52">
        <f t="shared" si="7"/>
        <v>4.2800000000000005E-2</v>
      </c>
      <c r="J51" s="52">
        <f t="shared" si="8"/>
        <v>3.8699999999999998E-2</v>
      </c>
      <c r="K51" s="52">
        <f t="shared" si="9"/>
        <v>0.49476831091180884</v>
      </c>
      <c r="L51" s="52">
        <f t="shared" si="10"/>
        <v>-1.724137931034464E-2</v>
      </c>
      <c r="M51" s="52">
        <f t="shared" si="11"/>
        <v>1.8484570730217031E-2</v>
      </c>
    </row>
    <row r="52" spans="1:13" x14ac:dyDescent="0.25">
      <c r="A52" s="50">
        <v>1929</v>
      </c>
      <c r="B52" s="52">
        <v>4.4600000000000001E-2</v>
      </c>
      <c r="C52" s="52">
        <v>4.045E-2</v>
      </c>
      <c r="D52" s="59">
        <v>-0.1717333333333334</v>
      </c>
      <c r="E52" s="59">
        <v>0</v>
      </c>
      <c r="F52" s="53">
        <v>6.7612001644060893E-2</v>
      </c>
      <c r="H52" s="50">
        <f t="shared" si="6"/>
        <v>1929</v>
      </c>
      <c r="I52" s="52">
        <f t="shared" si="7"/>
        <v>4.4600000000000001E-2</v>
      </c>
      <c r="J52" s="52">
        <f t="shared" si="8"/>
        <v>4.045E-2</v>
      </c>
      <c r="K52" s="52">
        <f t="shared" si="9"/>
        <v>-0.1717333333333334</v>
      </c>
      <c r="L52" s="52">
        <f t="shared" si="10"/>
        <v>0</v>
      </c>
      <c r="M52" s="52">
        <f t="shared" si="11"/>
        <v>6.7612001644060893E-2</v>
      </c>
    </row>
    <row r="53" spans="1:13" x14ac:dyDescent="0.25">
      <c r="A53" s="50">
        <v>1930</v>
      </c>
      <c r="B53" s="52">
        <v>3.3500000000000002E-2</v>
      </c>
      <c r="C53" s="52">
        <v>3.8699999999999998E-2</v>
      </c>
      <c r="D53" s="59">
        <v>-0.33765292981326456</v>
      </c>
      <c r="E53" s="59">
        <v>-2.3391812865497186E-2</v>
      </c>
      <c r="F53" s="53">
        <v>-8.5084232443687124E-2</v>
      </c>
      <c r="H53" s="50">
        <f t="shared" si="6"/>
        <v>1930</v>
      </c>
      <c r="I53" s="52">
        <f t="shared" si="7"/>
        <v>3.3500000000000002E-2</v>
      </c>
      <c r="J53" s="52">
        <f t="shared" si="8"/>
        <v>3.8699999999999998E-2</v>
      </c>
      <c r="K53" s="52">
        <f t="shared" si="9"/>
        <v>-0.33765292981326456</v>
      </c>
      <c r="L53" s="52">
        <f t="shared" si="10"/>
        <v>-2.3391812865497186E-2</v>
      </c>
      <c r="M53" s="52">
        <f t="shared" si="11"/>
        <v>-8.5084232443687124E-2</v>
      </c>
    </row>
    <row r="54" spans="1:13" x14ac:dyDescent="0.25">
      <c r="A54" s="50">
        <v>1931</v>
      </c>
      <c r="B54" s="52">
        <v>3.1400000000000004E-2</v>
      </c>
      <c r="C54" s="52">
        <v>4.0199999999999993E-2</v>
      </c>
      <c r="D54" s="59">
        <v>-0.52667395795357885</v>
      </c>
      <c r="E54" s="59">
        <v>-8.9820359281437168E-2</v>
      </c>
      <c r="F54" s="53">
        <v>-6.4032274749146634E-2</v>
      </c>
      <c r="H54" s="50">
        <f t="shared" si="6"/>
        <v>1931</v>
      </c>
      <c r="I54" s="52">
        <f t="shared" si="7"/>
        <v>3.1400000000000004E-2</v>
      </c>
      <c r="J54" s="52">
        <f t="shared" si="8"/>
        <v>4.0199999999999993E-2</v>
      </c>
      <c r="K54" s="52">
        <f t="shared" si="9"/>
        <v>-0.52667395795357885</v>
      </c>
      <c r="L54" s="52">
        <f t="shared" si="10"/>
        <v>-8.9820359281437168E-2</v>
      </c>
      <c r="M54" s="52">
        <f t="shared" si="11"/>
        <v>-6.4032274749146634E-2</v>
      </c>
    </row>
    <row r="55" spans="1:13" x14ac:dyDescent="0.25">
      <c r="A55" s="50">
        <v>1932</v>
      </c>
      <c r="B55" s="52">
        <v>2.92E-2</v>
      </c>
      <c r="C55" s="52">
        <v>4.0250000000000001E-2</v>
      </c>
      <c r="D55" s="59">
        <v>-0.22644415917843397</v>
      </c>
      <c r="E55" s="59">
        <v>-9.8684210526315819E-2</v>
      </c>
      <c r="F55" s="53">
        <v>-0.12886825817860292</v>
      </c>
      <c r="H55" s="50">
        <f t="shared" si="6"/>
        <v>1932</v>
      </c>
      <c r="I55" s="52">
        <f t="shared" si="7"/>
        <v>2.92E-2</v>
      </c>
      <c r="J55" s="52">
        <f t="shared" si="8"/>
        <v>4.0250000000000001E-2</v>
      </c>
      <c r="K55" s="52">
        <f t="shared" si="9"/>
        <v>-0.22644415917843397</v>
      </c>
      <c r="L55" s="52">
        <f t="shared" si="10"/>
        <v>-9.8684210526315819E-2</v>
      </c>
      <c r="M55" s="52">
        <f t="shared" si="11"/>
        <v>-0.12886825817860292</v>
      </c>
    </row>
    <row r="56" spans="1:13" x14ac:dyDescent="0.25">
      <c r="A56" s="50">
        <v>1933</v>
      </c>
      <c r="B56" s="52">
        <v>2.23E-2</v>
      </c>
      <c r="C56" s="52">
        <v>3.6299999999999999E-2</v>
      </c>
      <c r="D56" s="59">
        <v>0.63740458015267176</v>
      </c>
      <c r="E56" s="59">
        <v>-5.1094890510948843E-2</v>
      </c>
      <c r="F56" s="53">
        <v>-1.2560263892413159E-2</v>
      </c>
      <c r="H56" s="50">
        <f t="shared" si="6"/>
        <v>1933</v>
      </c>
      <c r="I56" s="52">
        <f t="shared" si="7"/>
        <v>2.23E-2</v>
      </c>
      <c r="J56" s="52">
        <f t="shared" si="8"/>
        <v>3.6299999999999999E-2</v>
      </c>
      <c r="K56" s="52">
        <f t="shared" si="9"/>
        <v>0.63740458015267176</v>
      </c>
      <c r="L56" s="52">
        <f t="shared" si="10"/>
        <v>-5.1094890510948843E-2</v>
      </c>
      <c r="M56" s="52">
        <f t="shared" si="11"/>
        <v>-1.2560263892413159E-2</v>
      </c>
    </row>
    <row r="57" spans="1:13" x14ac:dyDescent="0.25">
      <c r="A57" s="50">
        <v>1934</v>
      </c>
      <c r="B57" s="52">
        <v>1.46E-2</v>
      </c>
      <c r="C57" s="52">
        <v>3.2599999999999997E-2</v>
      </c>
      <c r="D57" s="59">
        <v>5.4423837032532729E-2</v>
      </c>
      <c r="E57" s="59">
        <v>3.0769230769230882E-2</v>
      </c>
      <c r="F57" s="53">
        <v>0.10779904920981642</v>
      </c>
      <c r="H57" s="50">
        <f t="shared" si="6"/>
        <v>1934</v>
      </c>
      <c r="I57" s="52">
        <f t="shared" si="7"/>
        <v>1.46E-2</v>
      </c>
      <c r="J57" s="52">
        <f t="shared" si="8"/>
        <v>3.2599999999999997E-2</v>
      </c>
      <c r="K57" s="52">
        <f t="shared" si="9"/>
        <v>5.4423837032532729E-2</v>
      </c>
      <c r="L57" s="52">
        <f t="shared" si="10"/>
        <v>3.0769230769230882E-2</v>
      </c>
      <c r="M57" s="52">
        <f t="shared" si="11"/>
        <v>0.10779904920981642</v>
      </c>
    </row>
    <row r="58" spans="1:13" x14ac:dyDescent="0.25">
      <c r="A58" s="50">
        <v>1935</v>
      </c>
      <c r="B58" s="52">
        <v>4.5000000000000005E-3</v>
      </c>
      <c r="C58" s="52">
        <v>2.8250000000000001E-2</v>
      </c>
      <c r="D58" s="59">
        <v>0.38533256439830832</v>
      </c>
      <c r="E58" s="59">
        <v>2.2388059701492491E-2</v>
      </c>
      <c r="F58" s="53">
        <v>8.907446068197622E-2</v>
      </c>
      <c r="H58" s="50">
        <f t="shared" si="6"/>
        <v>1935</v>
      </c>
      <c r="I58" s="52">
        <f t="shared" si="7"/>
        <v>4.5000000000000005E-3</v>
      </c>
      <c r="J58" s="52">
        <f t="shared" si="8"/>
        <v>2.8250000000000001E-2</v>
      </c>
      <c r="K58" s="52">
        <f t="shared" si="9"/>
        <v>0.38533256439830832</v>
      </c>
      <c r="L58" s="52">
        <f t="shared" si="10"/>
        <v>2.2388059701492491E-2</v>
      </c>
      <c r="M58" s="52">
        <f t="shared" si="11"/>
        <v>8.907446068197622E-2</v>
      </c>
    </row>
    <row r="59" spans="1:13" x14ac:dyDescent="0.25">
      <c r="A59" s="50">
        <v>1936</v>
      </c>
      <c r="B59" s="52">
        <v>2.7000000000000001E-3</v>
      </c>
      <c r="C59" s="52">
        <v>2.5899999999999999E-2</v>
      </c>
      <c r="D59" s="59">
        <v>0.2481787275376397</v>
      </c>
      <c r="E59" s="59">
        <v>1.4598540145985384E-2</v>
      </c>
      <c r="F59" s="53">
        <v>0.12939297124600646</v>
      </c>
      <c r="H59" s="50">
        <f t="shared" si="6"/>
        <v>1936</v>
      </c>
      <c r="I59" s="52">
        <f t="shared" si="7"/>
        <v>2.7000000000000001E-3</v>
      </c>
      <c r="J59" s="52">
        <f t="shared" si="8"/>
        <v>2.5899999999999999E-2</v>
      </c>
      <c r="K59" s="52">
        <f t="shared" si="9"/>
        <v>0.2481787275376397</v>
      </c>
      <c r="L59" s="52">
        <f t="shared" si="10"/>
        <v>1.4598540145985384E-2</v>
      </c>
      <c r="M59" s="52">
        <f t="shared" si="11"/>
        <v>0.12939297124600646</v>
      </c>
    </row>
    <row r="60" spans="1:13" x14ac:dyDescent="0.25">
      <c r="A60" s="50">
        <v>1937</v>
      </c>
      <c r="B60" s="52">
        <v>3.9000000000000003E-3</v>
      </c>
      <c r="C60" s="52">
        <v>2.5249999999999998E-2</v>
      </c>
      <c r="D60" s="59">
        <v>-0.32823790994997226</v>
      </c>
      <c r="E60" s="59">
        <v>3.5971223021582732E-2</v>
      </c>
      <c r="F60" s="53">
        <v>5.1013672795851006E-2</v>
      </c>
      <c r="H60" s="50">
        <f t="shared" si="6"/>
        <v>1937</v>
      </c>
      <c r="I60" s="52">
        <f t="shared" si="7"/>
        <v>3.9000000000000003E-3</v>
      </c>
      <c r="J60" s="52">
        <f t="shared" si="8"/>
        <v>2.5249999999999998E-2</v>
      </c>
      <c r="K60" s="52">
        <f t="shared" si="9"/>
        <v>-0.32823790994997226</v>
      </c>
      <c r="L60" s="52">
        <f t="shared" si="10"/>
        <v>3.5971223021582732E-2</v>
      </c>
      <c r="M60" s="52">
        <f t="shared" si="11"/>
        <v>5.1013672795851006E-2</v>
      </c>
    </row>
    <row r="61" spans="1:13" x14ac:dyDescent="0.25">
      <c r="A61" s="50">
        <v>1938</v>
      </c>
      <c r="B61" s="52">
        <v>3.3E-3</v>
      </c>
      <c r="C61" s="52">
        <v>2.4E-2</v>
      </c>
      <c r="D61" s="59">
        <v>0.27728589160115868</v>
      </c>
      <c r="E61" s="59">
        <v>-2.083333333333337E-2</v>
      </c>
      <c r="F61" s="53">
        <v>-3.3106047012380957E-2</v>
      </c>
      <c r="H61" s="50">
        <f t="shared" si="6"/>
        <v>1938</v>
      </c>
      <c r="I61" s="52">
        <f t="shared" si="7"/>
        <v>3.3E-3</v>
      </c>
      <c r="J61" s="52">
        <f t="shared" si="8"/>
        <v>2.4E-2</v>
      </c>
      <c r="K61" s="52">
        <f t="shared" si="9"/>
        <v>0.27728589160115868</v>
      </c>
      <c r="L61" s="52">
        <f t="shared" si="10"/>
        <v>-2.083333333333337E-2</v>
      </c>
      <c r="M61" s="52">
        <f t="shared" si="11"/>
        <v>-3.3106047012380957E-2</v>
      </c>
    </row>
    <row r="62" spans="1:13" x14ac:dyDescent="0.25">
      <c r="A62" s="50">
        <v>1939</v>
      </c>
      <c r="B62" s="52">
        <v>1.1000000000000001E-3</v>
      </c>
      <c r="C62" s="52">
        <v>2.2200000000000001E-2</v>
      </c>
      <c r="D62" s="59">
        <v>-2.8310443119979323E-2</v>
      </c>
      <c r="E62" s="59">
        <v>-1.4184397163120477E-2</v>
      </c>
      <c r="F62" s="53">
        <v>7.9706782963718803E-2</v>
      </c>
      <c r="H62" s="50">
        <f t="shared" si="6"/>
        <v>1939</v>
      </c>
      <c r="I62" s="52">
        <f t="shared" si="7"/>
        <v>1.1000000000000001E-3</v>
      </c>
      <c r="J62" s="52">
        <f t="shared" si="8"/>
        <v>2.2200000000000001E-2</v>
      </c>
      <c r="K62" s="52">
        <f t="shared" si="9"/>
        <v>-2.8310443119979323E-2</v>
      </c>
      <c r="L62" s="52">
        <f t="shared" si="10"/>
        <v>-1.4184397163120477E-2</v>
      </c>
      <c r="M62" s="52">
        <f t="shared" si="11"/>
        <v>7.9706782963718803E-2</v>
      </c>
    </row>
    <row r="63" spans="1:13" x14ac:dyDescent="0.25">
      <c r="A63" s="50">
        <v>1940</v>
      </c>
      <c r="B63" s="52">
        <v>2.9999999999999997E-4</v>
      </c>
      <c r="C63" s="52">
        <v>2.145E-2</v>
      </c>
      <c r="D63" s="59">
        <v>-0.12574171611440776</v>
      </c>
      <c r="E63" s="59">
        <v>7.194244604316502E-3</v>
      </c>
      <c r="F63" s="53">
        <v>8.8088690271570957E-2</v>
      </c>
      <c r="H63" s="50">
        <f t="shared" si="6"/>
        <v>1940</v>
      </c>
      <c r="I63" s="52">
        <f t="shared" si="7"/>
        <v>2.9999999999999997E-4</v>
      </c>
      <c r="J63" s="52">
        <f t="shared" si="8"/>
        <v>2.145E-2</v>
      </c>
      <c r="K63" s="52">
        <f t="shared" si="9"/>
        <v>-0.12574171611440776</v>
      </c>
      <c r="L63" s="52">
        <f t="shared" si="10"/>
        <v>7.194244604316502E-3</v>
      </c>
      <c r="M63" s="52">
        <f t="shared" si="11"/>
        <v>8.8088690271570957E-2</v>
      </c>
    </row>
    <row r="64" spans="1:13" x14ac:dyDescent="0.25">
      <c r="A64" s="50">
        <v>1941</v>
      </c>
      <c r="B64" s="52">
        <v>2.3E-3</v>
      </c>
      <c r="C64" s="52">
        <v>2.1749999999999999E-2</v>
      </c>
      <c r="D64" s="59">
        <v>-0.15381682300007626</v>
      </c>
      <c r="E64" s="59">
        <v>0.05</v>
      </c>
      <c r="F64" s="53">
        <v>0.17707921965089657</v>
      </c>
      <c r="H64" s="50">
        <f t="shared" si="6"/>
        <v>1941</v>
      </c>
      <c r="I64" s="52">
        <f t="shared" si="7"/>
        <v>2.3E-3</v>
      </c>
      <c r="J64" s="52">
        <f t="shared" si="8"/>
        <v>2.1749999999999999E-2</v>
      </c>
      <c r="K64" s="52">
        <f t="shared" si="9"/>
        <v>-0.15381682300007626</v>
      </c>
      <c r="L64" s="52">
        <f t="shared" si="10"/>
        <v>0.05</v>
      </c>
      <c r="M64" s="52">
        <f t="shared" si="11"/>
        <v>0.17707921965089657</v>
      </c>
    </row>
    <row r="65" spans="1:13" x14ac:dyDescent="0.25">
      <c r="A65" s="50">
        <v>1942</v>
      </c>
      <c r="B65" s="52">
        <v>6.0999999999999995E-3</v>
      </c>
      <c r="C65" s="52">
        <v>2.23E-2</v>
      </c>
      <c r="D65" s="59">
        <v>7.6063446286950276E-2</v>
      </c>
      <c r="E65" s="59">
        <v>0.10884353741496611</v>
      </c>
      <c r="F65" s="53">
        <v>0.188888143326847</v>
      </c>
      <c r="H65" s="50">
        <f t="shared" si="6"/>
        <v>1942</v>
      </c>
      <c r="I65" s="52">
        <f t="shared" si="7"/>
        <v>6.0999999999999995E-3</v>
      </c>
      <c r="J65" s="52">
        <f t="shared" si="8"/>
        <v>2.23E-2</v>
      </c>
      <c r="K65" s="52">
        <f t="shared" si="9"/>
        <v>7.6063446286950276E-2</v>
      </c>
      <c r="L65" s="52">
        <f t="shared" si="10"/>
        <v>0.10884353741496611</v>
      </c>
      <c r="M65" s="52">
        <f t="shared" si="11"/>
        <v>0.188888143326847</v>
      </c>
    </row>
    <row r="66" spans="1:13" x14ac:dyDescent="0.25">
      <c r="A66" s="50">
        <v>1943</v>
      </c>
      <c r="B66" s="52">
        <v>7.4999999999999997E-3</v>
      </c>
      <c r="C66" s="52">
        <v>2.2250000000000002E-2</v>
      </c>
      <c r="D66" s="59">
        <v>0.13810720268006693</v>
      </c>
      <c r="E66" s="59">
        <v>6.1349693251533832E-2</v>
      </c>
      <c r="F66" s="53">
        <v>0.17039169206456695</v>
      </c>
      <c r="H66" s="50">
        <f t="shared" si="6"/>
        <v>1943</v>
      </c>
      <c r="I66" s="52">
        <f t="shared" si="7"/>
        <v>7.4999999999999997E-3</v>
      </c>
      <c r="J66" s="52">
        <f t="shared" si="8"/>
        <v>2.2250000000000002E-2</v>
      </c>
      <c r="K66" s="52">
        <f t="shared" si="9"/>
        <v>0.13810720268006693</v>
      </c>
      <c r="L66" s="52">
        <f t="shared" si="10"/>
        <v>6.1349693251533832E-2</v>
      </c>
      <c r="M66" s="52">
        <f t="shared" si="11"/>
        <v>0.17039169206456695</v>
      </c>
    </row>
    <row r="67" spans="1:13" x14ac:dyDescent="0.25">
      <c r="A67" s="50">
        <v>1944</v>
      </c>
      <c r="B67" s="52">
        <v>6.7000000000000002E-3</v>
      </c>
      <c r="C67" s="52">
        <v>2.1949999999999997E-2</v>
      </c>
      <c r="D67" s="59">
        <v>0.11803664728824792</v>
      </c>
      <c r="E67" s="59">
        <v>1.7341040462427681E-2</v>
      </c>
      <c r="F67" s="53">
        <v>7.9905482953175566E-2</v>
      </c>
      <c r="H67" s="50">
        <f t="shared" ref="H67:H98" si="12">IF($A67&lt;=$A$148,$A67," ")</f>
        <v>1944</v>
      </c>
      <c r="I67" s="52">
        <f t="shared" ref="I67:I98" si="13">IF($A67&lt;=$A$148,B67," ")</f>
        <v>6.7000000000000002E-3</v>
      </c>
      <c r="J67" s="52">
        <f t="shared" ref="J67:J98" si="14">IF($A67&lt;=$A$148,C67," ")</f>
        <v>2.1949999999999997E-2</v>
      </c>
      <c r="K67" s="52">
        <f t="shared" ref="K67:K98" si="15">IF($A67&lt;=$A$148,D67," ")</f>
        <v>0.11803664728824792</v>
      </c>
      <c r="L67" s="52">
        <f t="shared" ref="L67:L98" si="16">IF($A67&lt;=$A$148,E67," ")</f>
        <v>1.7341040462427681E-2</v>
      </c>
      <c r="M67" s="52">
        <f t="shared" ref="M67:M98" si="17">IF($A67&lt;=$A$148,F67," ")</f>
        <v>7.9905482953175566E-2</v>
      </c>
    </row>
    <row r="68" spans="1:13" x14ac:dyDescent="0.25">
      <c r="A68" s="50">
        <v>1945</v>
      </c>
      <c r="B68" s="52">
        <v>5.6000000000000008E-3</v>
      </c>
      <c r="C68" s="52">
        <v>2.07E-2</v>
      </c>
      <c r="D68" s="59">
        <v>0.26972948068189284</v>
      </c>
      <c r="E68" s="59">
        <v>2.2727272727272707E-2</v>
      </c>
      <c r="F68" s="53">
        <v>-9.6454407430561773E-3</v>
      </c>
      <c r="H68" s="50">
        <f t="shared" si="12"/>
        <v>1945</v>
      </c>
      <c r="I68" s="52">
        <f t="shared" si="13"/>
        <v>5.6000000000000008E-3</v>
      </c>
      <c r="J68" s="52">
        <f t="shared" si="14"/>
        <v>2.07E-2</v>
      </c>
      <c r="K68" s="52">
        <f t="shared" si="15"/>
        <v>0.26972948068189284</v>
      </c>
      <c r="L68" s="52">
        <f t="shared" si="16"/>
        <v>2.2727272727272707E-2</v>
      </c>
      <c r="M68" s="52">
        <f t="shared" si="17"/>
        <v>-9.6454407430561773E-3</v>
      </c>
    </row>
    <row r="69" spans="1:13" x14ac:dyDescent="0.25">
      <c r="A69" s="50">
        <v>1946</v>
      </c>
      <c r="B69" s="52">
        <v>5.7999999999999996E-3</v>
      </c>
      <c r="C69" s="52">
        <v>1.9950000000000002E-2</v>
      </c>
      <c r="D69" s="59">
        <v>-8.143693950546893E-2</v>
      </c>
      <c r="E69" s="59">
        <v>8.3333333333333259E-2</v>
      </c>
      <c r="F69" s="53">
        <v>-0.11583551267021375</v>
      </c>
      <c r="H69" s="50">
        <f t="shared" si="12"/>
        <v>1946</v>
      </c>
      <c r="I69" s="52">
        <f t="shared" si="13"/>
        <v>5.7999999999999996E-3</v>
      </c>
      <c r="J69" s="52">
        <f t="shared" si="14"/>
        <v>1.9950000000000002E-2</v>
      </c>
      <c r="K69" s="52">
        <f t="shared" si="15"/>
        <v>-8.143693950546893E-2</v>
      </c>
      <c r="L69" s="52">
        <f t="shared" si="16"/>
        <v>8.3333333333333259E-2</v>
      </c>
      <c r="M69" s="52">
        <f t="shared" si="17"/>
        <v>-0.11583551267021375</v>
      </c>
    </row>
    <row r="70" spans="1:13" x14ac:dyDescent="0.25">
      <c r="A70" s="50">
        <v>1947</v>
      </c>
      <c r="B70" s="52">
        <v>9.4999999999999998E-3</v>
      </c>
      <c r="C70" s="52">
        <v>2.1850000000000001E-2</v>
      </c>
      <c r="D70" s="59">
        <v>2.2347629796839685E-2</v>
      </c>
      <c r="E70" s="59">
        <v>0.14358974358974352</v>
      </c>
      <c r="F70" s="53">
        <v>-1.0964353103166902E-2</v>
      </c>
      <c r="H70" s="50">
        <f t="shared" si="12"/>
        <v>1947</v>
      </c>
      <c r="I70" s="52">
        <f t="shared" si="13"/>
        <v>9.4999999999999998E-3</v>
      </c>
      <c r="J70" s="52">
        <f t="shared" si="14"/>
        <v>2.1850000000000001E-2</v>
      </c>
      <c r="K70" s="52">
        <f t="shared" si="15"/>
        <v>2.2347629796839685E-2</v>
      </c>
      <c r="L70" s="52">
        <f t="shared" si="16"/>
        <v>0.14358974358974352</v>
      </c>
      <c r="M70" s="52">
        <f t="shared" si="17"/>
        <v>-1.0964353103166902E-2</v>
      </c>
    </row>
    <row r="71" spans="1:13" x14ac:dyDescent="0.25">
      <c r="A71" s="50">
        <v>1948</v>
      </c>
      <c r="B71" s="52">
        <v>1.2199999999999999E-2</v>
      </c>
      <c r="C71" s="52">
        <v>2.2949999999999998E-2</v>
      </c>
      <c r="D71" s="59">
        <v>-2.1307131817178138E-2</v>
      </c>
      <c r="E71" s="59">
        <v>8.0717488789237679E-2</v>
      </c>
      <c r="F71" s="53">
        <v>4.1559245127358979E-2</v>
      </c>
      <c r="H71" s="50">
        <f t="shared" si="12"/>
        <v>1948</v>
      </c>
      <c r="I71" s="52">
        <f t="shared" si="13"/>
        <v>1.2199999999999999E-2</v>
      </c>
      <c r="J71" s="52">
        <f t="shared" si="14"/>
        <v>2.2949999999999998E-2</v>
      </c>
      <c r="K71" s="52">
        <f t="shared" si="15"/>
        <v>-2.1307131817178138E-2</v>
      </c>
      <c r="L71" s="52">
        <f t="shared" si="16"/>
        <v>8.0717488789237679E-2</v>
      </c>
      <c r="M71" s="52">
        <f t="shared" si="17"/>
        <v>4.1559245127358979E-2</v>
      </c>
    </row>
    <row r="72" spans="1:13" x14ac:dyDescent="0.25">
      <c r="A72" s="50">
        <v>1949</v>
      </c>
      <c r="B72" s="52">
        <v>1.1299999999999999E-2</v>
      </c>
      <c r="C72" s="52">
        <v>2.1700000000000001E-2</v>
      </c>
      <c r="D72" s="59">
        <v>0.13096446700507602</v>
      </c>
      <c r="E72" s="59">
        <v>-1.2448132780083054E-2</v>
      </c>
      <c r="F72" s="53">
        <v>-5.4950495049504999E-3</v>
      </c>
      <c r="H72" s="50">
        <f t="shared" si="12"/>
        <v>1949</v>
      </c>
      <c r="I72" s="52">
        <f t="shared" si="13"/>
        <v>1.1299999999999999E-2</v>
      </c>
      <c r="J72" s="52">
        <f t="shared" si="14"/>
        <v>2.1700000000000001E-2</v>
      </c>
      <c r="K72" s="52">
        <f t="shared" si="15"/>
        <v>0.13096446700507602</v>
      </c>
      <c r="L72" s="52">
        <f t="shared" si="16"/>
        <v>-1.2448132780083054E-2</v>
      </c>
      <c r="M72" s="52">
        <f t="shared" si="17"/>
        <v>-5.4950495049504999E-3</v>
      </c>
    </row>
    <row r="73" spans="1:13" x14ac:dyDescent="0.25">
      <c r="A73" s="50">
        <v>1950</v>
      </c>
      <c r="B73" s="52">
        <v>1.3500000000000002E-2</v>
      </c>
      <c r="C73" s="52">
        <v>2.3700000000000002E-2</v>
      </c>
      <c r="D73" s="59">
        <v>0.17404747656094144</v>
      </c>
      <c r="E73" s="59">
        <v>1.2605042016806678E-2</v>
      </c>
      <c r="F73" s="53">
        <v>8.7162128528050165E-2</v>
      </c>
      <c r="H73" s="50">
        <f t="shared" si="12"/>
        <v>1950</v>
      </c>
      <c r="I73" s="52">
        <f t="shared" si="13"/>
        <v>1.3500000000000002E-2</v>
      </c>
      <c r="J73" s="52">
        <f t="shared" si="14"/>
        <v>2.3700000000000002E-2</v>
      </c>
      <c r="K73" s="52">
        <f t="shared" si="15"/>
        <v>0.17404747656094144</v>
      </c>
      <c r="L73" s="52">
        <f t="shared" si="16"/>
        <v>1.2605042016806678E-2</v>
      </c>
      <c r="M73" s="52">
        <f t="shared" si="17"/>
        <v>8.7162128528050165E-2</v>
      </c>
    </row>
    <row r="74" spans="1:13" x14ac:dyDescent="0.25">
      <c r="A74" s="50">
        <v>1951</v>
      </c>
      <c r="B74" s="52">
        <v>1.6500000000000001E-2</v>
      </c>
      <c r="C74" s="52">
        <v>2.5899999999999999E-2</v>
      </c>
      <c r="D74" s="59">
        <v>0.14361566561889405</v>
      </c>
      <c r="E74" s="59">
        <v>7.8838174273858863E-2</v>
      </c>
      <c r="F74" s="53">
        <v>8.0586080586080522E-2</v>
      </c>
      <c r="H74" s="50" t="str">
        <f t="shared" si="12"/>
        <v xml:space="preserve"> </v>
      </c>
      <c r="I74" s="52" t="str">
        <f t="shared" si="13"/>
        <v xml:space="preserve"> </v>
      </c>
      <c r="J74" s="52" t="str">
        <f t="shared" si="14"/>
        <v xml:space="preserve"> </v>
      </c>
      <c r="K74" s="52" t="str">
        <f t="shared" si="15"/>
        <v xml:space="preserve"> </v>
      </c>
      <c r="L74" s="52" t="str">
        <f t="shared" si="16"/>
        <v xml:space="preserve"> </v>
      </c>
      <c r="M74" s="52" t="str">
        <f t="shared" si="17"/>
        <v xml:space="preserve"> </v>
      </c>
    </row>
    <row r="75" spans="1:13" x14ac:dyDescent="0.25">
      <c r="A75" s="50">
        <v>1952</v>
      </c>
      <c r="B75" s="52">
        <v>1.95E-2</v>
      </c>
      <c r="C75" s="52">
        <v>2.76E-2</v>
      </c>
      <c r="D75" s="59">
        <v>8.4203097723136278E-2</v>
      </c>
      <c r="E75" s="59">
        <v>1.9230769230769162E-2</v>
      </c>
      <c r="F75" s="53">
        <v>4.072033898305083E-2</v>
      </c>
      <c r="H75" s="50" t="str">
        <f t="shared" si="12"/>
        <v xml:space="preserve"> </v>
      </c>
      <c r="I75" s="52" t="str">
        <f t="shared" si="13"/>
        <v xml:space="preserve"> </v>
      </c>
      <c r="J75" s="52" t="str">
        <f t="shared" si="14"/>
        <v xml:space="preserve"> </v>
      </c>
      <c r="K75" s="52" t="str">
        <f t="shared" si="15"/>
        <v xml:space="preserve"> </v>
      </c>
      <c r="L75" s="52" t="str">
        <f t="shared" si="16"/>
        <v xml:space="preserve"> </v>
      </c>
      <c r="M75" s="52" t="str">
        <f t="shared" si="17"/>
        <v xml:space="preserve"> </v>
      </c>
    </row>
    <row r="76" spans="1:13" x14ac:dyDescent="0.25">
      <c r="A76" s="50">
        <v>1953</v>
      </c>
      <c r="B76" s="52">
        <v>1.6299999999999999E-2</v>
      </c>
      <c r="C76" s="52">
        <v>2.7149999999999997E-2</v>
      </c>
      <c r="D76" s="59">
        <v>-3.7684138403562883E-2</v>
      </c>
      <c r="E76" s="59">
        <v>7.547169811320753E-3</v>
      </c>
      <c r="F76" s="53">
        <v>4.6944342657057936E-2</v>
      </c>
      <c r="H76" s="50" t="str">
        <f t="shared" si="12"/>
        <v xml:space="preserve"> </v>
      </c>
      <c r="I76" s="52" t="str">
        <f t="shared" si="13"/>
        <v xml:space="preserve"> </v>
      </c>
      <c r="J76" s="52" t="str">
        <f t="shared" si="14"/>
        <v xml:space="preserve"> </v>
      </c>
      <c r="K76" s="52" t="str">
        <f t="shared" si="15"/>
        <v xml:space="preserve"> </v>
      </c>
      <c r="L76" s="52" t="str">
        <f t="shared" si="16"/>
        <v xml:space="preserve"> </v>
      </c>
      <c r="M76" s="52" t="str">
        <f t="shared" si="17"/>
        <v xml:space="preserve"> </v>
      </c>
    </row>
    <row r="77" spans="1:13" x14ac:dyDescent="0.25">
      <c r="A77" s="50">
        <v>1954</v>
      </c>
      <c r="B77" s="52">
        <v>1.21E-2</v>
      </c>
      <c r="C77" s="52">
        <v>2.69E-2</v>
      </c>
      <c r="D77" s="59">
        <v>0.43962264150943398</v>
      </c>
      <c r="E77" s="59">
        <v>7.4906367041198685E-3</v>
      </c>
      <c r="F77" s="53">
        <v>-5.6389515439060345E-3</v>
      </c>
      <c r="H77" s="50" t="str">
        <f t="shared" si="12"/>
        <v xml:space="preserve"> </v>
      </c>
      <c r="I77" s="52" t="str">
        <f t="shared" si="13"/>
        <v xml:space="preserve"> </v>
      </c>
      <c r="J77" s="52" t="str">
        <f t="shared" si="14"/>
        <v xml:space="preserve"> </v>
      </c>
      <c r="K77" s="52" t="str">
        <f t="shared" si="15"/>
        <v xml:space="preserve"> </v>
      </c>
      <c r="L77" s="52" t="str">
        <f t="shared" si="16"/>
        <v xml:space="preserve"> </v>
      </c>
      <c r="M77" s="52" t="str">
        <f t="shared" si="17"/>
        <v xml:space="preserve"> </v>
      </c>
    </row>
    <row r="78" spans="1:13" x14ac:dyDescent="0.25">
      <c r="A78" s="50">
        <v>1955</v>
      </c>
      <c r="B78" s="52">
        <v>1.8799999999999997E-2</v>
      </c>
      <c r="C78" s="52">
        <v>2.7699999999999999E-2</v>
      </c>
      <c r="D78" s="59">
        <v>0.20774499863992668</v>
      </c>
      <c r="E78" s="59">
        <v>-3.7174721189590088E-3</v>
      </c>
      <c r="F78" s="53">
        <v>7.1219054323594877E-2</v>
      </c>
      <c r="H78" s="50" t="str">
        <f t="shared" si="12"/>
        <v xml:space="preserve"> </v>
      </c>
      <c r="I78" s="52" t="str">
        <f t="shared" si="13"/>
        <v xml:space="preserve"> </v>
      </c>
      <c r="J78" s="52" t="str">
        <f t="shared" si="14"/>
        <v xml:space="preserve"> </v>
      </c>
      <c r="K78" s="52" t="str">
        <f t="shared" si="15"/>
        <v xml:space="preserve"> </v>
      </c>
      <c r="L78" s="52" t="str">
        <f t="shared" si="16"/>
        <v xml:space="preserve"> </v>
      </c>
      <c r="M78" s="52" t="str">
        <f t="shared" si="17"/>
        <v xml:space="preserve"> </v>
      </c>
    </row>
    <row r="79" spans="1:13" x14ac:dyDescent="0.25">
      <c r="A79" s="50">
        <v>1956</v>
      </c>
      <c r="B79" s="52">
        <v>2.8799999999999999E-2</v>
      </c>
      <c r="C79" s="52">
        <v>2.9950000000000001E-2</v>
      </c>
      <c r="D79" s="59">
        <v>2.2665847665847672E-2</v>
      </c>
      <c r="E79" s="59">
        <v>1.4925373134328401E-2</v>
      </c>
      <c r="F79" s="53">
        <v>2.1321650237313028E-2</v>
      </c>
      <c r="H79" s="50" t="str">
        <f t="shared" si="12"/>
        <v xml:space="preserve"> </v>
      </c>
      <c r="I79" s="52" t="str">
        <f t="shared" si="13"/>
        <v xml:space="preserve"> </v>
      </c>
      <c r="J79" s="52" t="str">
        <f t="shared" si="14"/>
        <v xml:space="preserve"> </v>
      </c>
      <c r="K79" s="52" t="str">
        <f t="shared" si="15"/>
        <v xml:space="preserve"> </v>
      </c>
      <c r="L79" s="52" t="str">
        <f t="shared" si="16"/>
        <v xml:space="preserve"> </v>
      </c>
      <c r="M79" s="52" t="str">
        <f t="shared" si="17"/>
        <v xml:space="preserve"> </v>
      </c>
    </row>
    <row r="80" spans="1:13" x14ac:dyDescent="0.25">
      <c r="A80" s="50">
        <v>1957</v>
      </c>
      <c r="B80" s="52">
        <v>2.63E-2</v>
      </c>
      <c r="C80" s="52">
        <v>3.2349999999999997E-2</v>
      </c>
      <c r="D80" s="59">
        <v>-0.12769535707850321</v>
      </c>
      <c r="E80" s="59">
        <v>3.3088235294117752E-2</v>
      </c>
      <c r="F80" s="53">
        <v>2.105526560377502E-2</v>
      </c>
      <c r="H80" s="50" t="str">
        <f t="shared" si="12"/>
        <v xml:space="preserve"> </v>
      </c>
      <c r="I80" s="52" t="str">
        <f t="shared" si="13"/>
        <v xml:space="preserve"> </v>
      </c>
      <c r="J80" s="52" t="str">
        <f t="shared" si="14"/>
        <v xml:space="preserve"> </v>
      </c>
      <c r="K80" s="52" t="str">
        <f t="shared" si="15"/>
        <v xml:space="preserve"> </v>
      </c>
      <c r="L80" s="52" t="str">
        <f t="shared" si="16"/>
        <v xml:space="preserve"> </v>
      </c>
      <c r="M80" s="52" t="str">
        <f t="shared" si="17"/>
        <v xml:space="preserve"> </v>
      </c>
    </row>
    <row r="81" spans="1:13" x14ac:dyDescent="0.25">
      <c r="A81" s="50">
        <v>1958</v>
      </c>
      <c r="B81" s="52">
        <v>2.69E-2</v>
      </c>
      <c r="C81" s="52">
        <v>3.6150000000000002E-2</v>
      </c>
      <c r="D81" s="59">
        <v>0.33959925635199339</v>
      </c>
      <c r="E81" s="59">
        <v>2.8469750889679624E-2</v>
      </c>
      <c r="F81" s="53">
        <v>-7.3521688898224857E-3</v>
      </c>
      <c r="H81" s="50" t="str">
        <f t="shared" si="12"/>
        <v xml:space="preserve"> </v>
      </c>
      <c r="I81" s="52" t="str">
        <f t="shared" si="13"/>
        <v xml:space="preserve"> </v>
      </c>
      <c r="J81" s="52" t="str">
        <f t="shared" si="14"/>
        <v xml:space="preserve"> </v>
      </c>
      <c r="K81" s="52" t="str">
        <f t="shared" si="15"/>
        <v xml:space="preserve"> </v>
      </c>
      <c r="L81" s="52" t="str">
        <f t="shared" si="16"/>
        <v xml:space="preserve"> </v>
      </c>
      <c r="M81" s="52" t="str">
        <f t="shared" si="17"/>
        <v xml:space="preserve"> </v>
      </c>
    </row>
    <row r="82" spans="1:13" x14ac:dyDescent="0.25">
      <c r="A82" s="50">
        <v>1959</v>
      </c>
      <c r="B82" s="52">
        <v>3.9199999999999999E-2</v>
      </c>
      <c r="C82" s="52">
        <v>4.1700000000000001E-2</v>
      </c>
      <c r="D82" s="59">
        <v>0.16398526514178013</v>
      </c>
      <c r="E82" s="59">
        <v>6.9204152249136008E-3</v>
      </c>
      <c r="F82" s="53">
        <v>6.9022678376185809E-2</v>
      </c>
      <c r="H82" s="50" t="str">
        <f t="shared" si="12"/>
        <v xml:space="preserve"> </v>
      </c>
      <c r="I82" s="52" t="str">
        <f t="shared" si="13"/>
        <v xml:space="preserve"> </v>
      </c>
      <c r="J82" s="52" t="str">
        <f t="shared" si="14"/>
        <v xml:space="preserve"> </v>
      </c>
      <c r="K82" s="52" t="str">
        <f t="shared" si="15"/>
        <v xml:space="preserve"> </v>
      </c>
      <c r="L82" s="52" t="str">
        <f t="shared" si="16"/>
        <v xml:space="preserve"> </v>
      </c>
      <c r="M82" s="52" t="str">
        <f t="shared" si="17"/>
        <v xml:space="preserve"> </v>
      </c>
    </row>
    <row r="83" spans="1:13" x14ac:dyDescent="0.25">
      <c r="A83" s="50">
        <v>1960</v>
      </c>
      <c r="B83" s="52">
        <v>3.61E-2</v>
      </c>
      <c r="C83" s="52">
        <v>4.1500000000000002E-2</v>
      </c>
      <c r="D83" s="59">
        <v>-9.3426165803108807E-2</v>
      </c>
      <c r="E83" s="59">
        <v>1.7182130584192379E-2</v>
      </c>
      <c r="F83" s="53">
        <v>2.5635103926096914E-2</v>
      </c>
      <c r="H83" s="50" t="str">
        <f t="shared" si="12"/>
        <v xml:space="preserve"> </v>
      </c>
      <c r="I83" s="52" t="str">
        <f t="shared" si="13"/>
        <v xml:space="preserve"> </v>
      </c>
      <c r="J83" s="52" t="str">
        <f t="shared" si="14"/>
        <v xml:space="preserve"> </v>
      </c>
      <c r="K83" s="52" t="str">
        <f t="shared" si="15"/>
        <v xml:space="preserve"> </v>
      </c>
      <c r="L83" s="52" t="str">
        <f t="shared" si="16"/>
        <v xml:space="preserve"> </v>
      </c>
      <c r="M83" s="52" t="str">
        <f t="shared" si="17"/>
        <v xml:space="preserve"> </v>
      </c>
    </row>
    <row r="84" spans="1:13" x14ac:dyDescent="0.25">
      <c r="A84" s="50">
        <v>1961</v>
      </c>
      <c r="B84" s="52">
        <v>0.03</v>
      </c>
      <c r="C84" s="52">
        <v>4.0300000000000002E-2</v>
      </c>
      <c r="D84" s="59">
        <v>0.1871275714819205</v>
      </c>
      <c r="E84" s="59">
        <v>1.0135135135135087E-2</v>
      </c>
      <c r="F84" s="53">
        <v>2.5541223019268644E-2</v>
      </c>
      <c r="H84" s="50" t="str">
        <f t="shared" si="12"/>
        <v xml:space="preserve"> </v>
      </c>
      <c r="I84" s="52" t="str">
        <f t="shared" si="13"/>
        <v xml:space="preserve"> </v>
      </c>
      <c r="J84" s="52" t="str">
        <f t="shared" si="14"/>
        <v xml:space="preserve"> </v>
      </c>
      <c r="K84" s="52" t="str">
        <f t="shared" si="15"/>
        <v xml:space="preserve"> </v>
      </c>
      <c r="L84" s="52" t="str">
        <f t="shared" si="16"/>
        <v xml:space="preserve"> </v>
      </c>
      <c r="M84" s="52" t="str">
        <f t="shared" si="17"/>
        <v xml:space="preserve"> </v>
      </c>
    </row>
    <row r="85" spans="1:13" x14ac:dyDescent="0.25">
      <c r="A85" s="50">
        <v>1962</v>
      </c>
      <c r="B85" s="52">
        <v>3.1300000000000001E-2</v>
      </c>
      <c r="C85" s="52">
        <v>4.0599999999999997E-2</v>
      </c>
      <c r="D85" s="59">
        <v>-0.10810515086030026</v>
      </c>
      <c r="E85" s="59">
        <v>1.0033444816053505E-2</v>
      </c>
      <c r="F85" s="53">
        <v>6.1164957184530078E-2</v>
      </c>
      <c r="H85" s="50" t="str">
        <f t="shared" si="12"/>
        <v xml:space="preserve"> </v>
      </c>
      <c r="I85" s="52" t="str">
        <f t="shared" si="13"/>
        <v xml:space="preserve"> </v>
      </c>
      <c r="J85" s="52" t="str">
        <f t="shared" si="14"/>
        <v xml:space="preserve"> </v>
      </c>
      <c r="K85" s="52" t="str">
        <f t="shared" si="15"/>
        <v xml:space="preserve"> </v>
      </c>
      <c r="L85" s="52" t="str">
        <f t="shared" si="16"/>
        <v xml:space="preserve"> </v>
      </c>
      <c r="M85" s="52" t="str">
        <f t="shared" si="17"/>
        <v xml:space="preserve"> </v>
      </c>
    </row>
    <row r="86" spans="1:13" x14ac:dyDescent="0.25">
      <c r="A86" s="50">
        <v>1963</v>
      </c>
      <c r="B86" s="52">
        <v>3.4099999999999998E-2</v>
      </c>
      <c r="C86" s="52">
        <v>4.0650000000000006E-2</v>
      </c>
      <c r="D86" s="59">
        <v>0.1699892654500843</v>
      </c>
      <c r="E86" s="59">
        <v>1.3245033112582849E-2</v>
      </c>
      <c r="F86" s="53">
        <v>4.353994856788157E-2</v>
      </c>
      <c r="H86" s="50" t="str">
        <f t="shared" si="12"/>
        <v xml:space="preserve"> </v>
      </c>
      <c r="I86" s="52" t="str">
        <f t="shared" si="13"/>
        <v xml:space="preserve"> </v>
      </c>
      <c r="J86" s="52" t="str">
        <f t="shared" si="14"/>
        <v xml:space="preserve"> </v>
      </c>
      <c r="K86" s="52" t="str">
        <f t="shared" si="15"/>
        <v xml:space="preserve"> </v>
      </c>
      <c r="L86" s="52" t="str">
        <f t="shared" si="16"/>
        <v xml:space="preserve"> </v>
      </c>
      <c r="M86" s="52" t="str">
        <f t="shared" si="17"/>
        <v xml:space="preserve"> </v>
      </c>
    </row>
    <row r="87" spans="1:13" x14ac:dyDescent="0.25">
      <c r="A87" s="50">
        <v>1964</v>
      </c>
      <c r="B87" s="52">
        <v>3.8599999999999995E-2</v>
      </c>
      <c r="C87" s="52">
        <v>4.1700000000000001E-2</v>
      </c>
      <c r="D87" s="59">
        <v>0.14572383511370335</v>
      </c>
      <c r="E87" s="59">
        <v>1.3071895424836555E-2</v>
      </c>
      <c r="F87" s="53">
        <v>5.7670518921368652E-2</v>
      </c>
      <c r="H87" s="50" t="str">
        <f t="shared" si="12"/>
        <v xml:space="preserve"> </v>
      </c>
      <c r="I87" s="52" t="str">
        <f t="shared" si="13"/>
        <v xml:space="preserve"> </v>
      </c>
      <c r="J87" s="52" t="str">
        <f t="shared" si="14"/>
        <v xml:space="preserve"> </v>
      </c>
      <c r="K87" s="52" t="str">
        <f t="shared" si="15"/>
        <v xml:space="preserve"> </v>
      </c>
      <c r="L87" s="52" t="str">
        <f t="shared" si="16"/>
        <v xml:space="preserve"> </v>
      </c>
      <c r="M87" s="52" t="str">
        <f t="shared" si="17"/>
        <v xml:space="preserve"> </v>
      </c>
    </row>
    <row r="88" spans="1:13" x14ac:dyDescent="0.25">
      <c r="A88" s="50">
        <v>1965</v>
      </c>
      <c r="B88" s="52">
        <v>4.3799999999999999E-2</v>
      </c>
      <c r="C88" s="52">
        <v>4.3799999999999999E-2</v>
      </c>
      <c r="D88" s="59">
        <v>0.1088282063308661</v>
      </c>
      <c r="E88" s="59">
        <v>1.6129032258064502E-2</v>
      </c>
      <c r="F88" s="53">
        <v>6.4997321906802297E-2</v>
      </c>
      <c r="H88" s="50" t="str">
        <f t="shared" si="12"/>
        <v xml:space="preserve"> </v>
      </c>
      <c r="I88" s="52" t="str">
        <f t="shared" si="13"/>
        <v xml:space="preserve"> </v>
      </c>
      <c r="J88" s="52" t="str">
        <f t="shared" si="14"/>
        <v xml:space="preserve"> </v>
      </c>
      <c r="K88" s="52" t="str">
        <f t="shared" si="15"/>
        <v xml:space="preserve"> </v>
      </c>
      <c r="L88" s="52" t="str">
        <f t="shared" si="16"/>
        <v xml:space="preserve"> </v>
      </c>
      <c r="M88" s="52" t="str">
        <f t="shared" si="17"/>
        <v xml:space="preserve"> </v>
      </c>
    </row>
    <row r="89" spans="1:13" x14ac:dyDescent="0.25">
      <c r="A89" s="50">
        <v>1966</v>
      </c>
      <c r="B89" s="52">
        <v>4.7199999999999999E-2</v>
      </c>
      <c r="C89" s="52">
        <v>4.5100000000000001E-2</v>
      </c>
      <c r="D89" s="59">
        <v>-0.18939190722819466</v>
      </c>
      <c r="E89" s="59">
        <v>2.857142857142847E-2</v>
      </c>
      <c r="F89" s="53">
        <v>6.5934065934065922E-2</v>
      </c>
      <c r="H89" s="50" t="str">
        <f t="shared" si="12"/>
        <v xml:space="preserve"> </v>
      </c>
      <c r="I89" s="52" t="str">
        <f t="shared" si="13"/>
        <v xml:space="preserve"> </v>
      </c>
      <c r="J89" s="52" t="str">
        <f t="shared" si="14"/>
        <v xml:space="preserve"> </v>
      </c>
      <c r="K89" s="52" t="str">
        <f t="shared" si="15"/>
        <v xml:space="preserve"> </v>
      </c>
      <c r="L89" s="52" t="str">
        <f t="shared" si="16"/>
        <v xml:space="preserve"> </v>
      </c>
      <c r="M89" s="52" t="str">
        <f t="shared" si="17"/>
        <v xml:space="preserve"> </v>
      </c>
    </row>
    <row r="90" spans="1:13" x14ac:dyDescent="0.25">
      <c r="A90" s="50">
        <v>1967</v>
      </c>
      <c r="B90" s="52">
        <v>4.9599999999999998E-2</v>
      </c>
      <c r="C90" s="52">
        <v>4.9050000000000003E-2</v>
      </c>
      <c r="D90" s="59">
        <v>0.15199378889892956</v>
      </c>
      <c r="E90" s="59">
        <v>3.0864197530864113E-2</v>
      </c>
      <c r="F90" s="53">
        <v>2.7436363207435921E-2</v>
      </c>
      <c r="H90" s="50" t="str">
        <f t="shared" si="12"/>
        <v xml:space="preserve"> </v>
      </c>
      <c r="I90" s="52" t="str">
        <f t="shared" si="13"/>
        <v xml:space="preserve"> </v>
      </c>
      <c r="J90" s="52" t="str">
        <f t="shared" si="14"/>
        <v xml:space="preserve"> </v>
      </c>
      <c r="K90" s="52" t="str">
        <f t="shared" si="15"/>
        <v xml:space="preserve"> </v>
      </c>
      <c r="L90" s="52" t="str">
        <f t="shared" si="16"/>
        <v xml:space="preserve"> </v>
      </c>
      <c r="M90" s="52" t="str">
        <f t="shared" si="17"/>
        <v xml:space="preserve"> </v>
      </c>
    </row>
    <row r="91" spans="1:13" x14ac:dyDescent="0.25">
      <c r="A91" s="50">
        <v>1968</v>
      </c>
      <c r="B91" s="52">
        <v>5.7999999999999996E-2</v>
      </c>
      <c r="C91" s="52">
        <v>5.6849999999999998E-2</v>
      </c>
      <c r="D91" s="59">
        <v>4.2690943642209156E-2</v>
      </c>
      <c r="E91" s="59">
        <v>4.1916167664670656E-2</v>
      </c>
      <c r="F91" s="53">
        <v>4.9090742101395968E-2</v>
      </c>
      <c r="H91" s="50" t="str">
        <f t="shared" si="12"/>
        <v xml:space="preserve"> </v>
      </c>
      <c r="I91" s="52" t="str">
        <f t="shared" si="13"/>
        <v xml:space="preserve"> </v>
      </c>
      <c r="J91" s="52" t="str">
        <f t="shared" si="14"/>
        <v xml:space="preserve"> </v>
      </c>
      <c r="K91" s="52" t="str">
        <f t="shared" si="15"/>
        <v xml:space="preserve"> </v>
      </c>
      <c r="L91" s="52" t="str">
        <f t="shared" si="16"/>
        <v xml:space="preserve"> </v>
      </c>
      <c r="M91" s="52" t="str">
        <f t="shared" si="17"/>
        <v xml:space="preserve"> </v>
      </c>
    </row>
    <row r="92" spans="1:13" x14ac:dyDescent="0.25">
      <c r="A92" s="50">
        <v>1969</v>
      </c>
      <c r="B92" s="52">
        <v>7.2099999999999997E-2</v>
      </c>
      <c r="C92" s="52">
        <v>6.4199999999999993E-2</v>
      </c>
      <c r="D92" s="59">
        <v>-0.15193642384105954</v>
      </c>
      <c r="E92" s="59">
        <v>5.4597701149425415E-2</v>
      </c>
      <c r="F92" s="53">
        <v>3.1407310133508393E-2</v>
      </c>
      <c r="H92" s="50" t="str">
        <f t="shared" si="12"/>
        <v xml:space="preserve"> </v>
      </c>
      <c r="I92" s="52" t="str">
        <f t="shared" si="13"/>
        <v xml:space="preserve"> </v>
      </c>
      <c r="J92" s="52" t="str">
        <f t="shared" si="14"/>
        <v xml:space="preserve"> </v>
      </c>
      <c r="K92" s="52" t="str">
        <f t="shared" si="15"/>
        <v xml:space="preserve"> </v>
      </c>
      <c r="L92" s="52" t="str">
        <f t="shared" si="16"/>
        <v xml:space="preserve"> </v>
      </c>
      <c r="M92" s="52" t="str">
        <f t="shared" si="17"/>
        <v xml:space="preserve"> </v>
      </c>
    </row>
    <row r="93" spans="1:13" x14ac:dyDescent="0.25">
      <c r="A93" s="50">
        <v>1970</v>
      </c>
      <c r="B93" s="52">
        <v>6.2100000000000002E-2</v>
      </c>
      <c r="C93" s="52">
        <v>6.4049999999999996E-2</v>
      </c>
      <c r="D93" s="59">
        <v>4.8178319756109644E-2</v>
      </c>
      <c r="E93" s="59">
        <v>5.7220708446866331E-2</v>
      </c>
      <c r="F93" s="53">
        <v>2.0159151193634983E-3</v>
      </c>
      <c r="H93" s="50" t="str">
        <f t="shared" si="12"/>
        <v xml:space="preserve"> </v>
      </c>
      <c r="I93" s="52" t="str">
        <f t="shared" si="13"/>
        <v xml:space="preserve"> </v>
      </c>
      <c r="J93" s="52" t="str">
        <f t="shared" si="14"/>
        <v xml:space="preserve"> </v>
      </c>
      <c r="K93" s="52" t="str">
        <f t="shared" si="15"/>
        <v xml:space="preserve"> </v>
      </c>
      <c r="L93" s="52" t="str">
        <f t="shared" si="16"/>
        <v xml:space="preserve"> </v>
      </c>
      <c r="M93" s="52" t="str">
        <f t="shared" si="17"/>
        <v xml:space="preserve"> </v>
      </c>
    </row>
    <row r="94" spans="1:13" x14ac:dyDescent="0.25">
      <c r="A94" s="50">
        <v>1971</v>
      </c>
      <c r="B94" s="52">
        <v>4.2599999999999999E-2</v>
      </c>
      <c r="C94" s="52">
        <v>5.9349999999999993E-2</v>
      </c>
      <c r="D94" s="59">
        <v>6.1126209888904937E-2</v>
      </c>
      <c r="E94" s="59">
        <v>4.3814432989690788E-2</v>
      </c>
      <c r="F94" s="53">
        <v>3.2952138924184693E-2</v>
      </c>
      <c r="H94" s="50" t="str">
        <f t="shared" si="12"/>
        <v xml:space="preserve"> </v>
      </c>
      <c r="I94" s="52" t="str">
        <f t="shared" si="13"/>
        <v xml:space="preserve"> </v>
      </c>
      <c r="J94" s="52" t="str">
        <f t="shared" si="14"/>
        <v xml:space="preserve"> </v>
      </c>
      <c r="K94" s="52" t="str">
        <f t="shared" si="15"/>
        <v xml:space="preserve"> </v>
      </c>
      <c r="L94" s="52" t="str">
        <f t="shared" si="16"/>
        <v xml:space="preserve"> </v>
      </c>
      <c r="M94" s="52" t="str">
        <f t="shared" si="17"/>
        <v xml:space="preserve"> </v>
      </c>
    </row>
    <row r="95" spans="1:13" x14ac:dyDescent="0.25">
      <c r="A95" s="50">
        <v>1972</v>
      </c>
      <c r="B95" s="52">
        <v>5.1399999999999994E-2</v>
      </c>
      <c r="C95" s="52">
        <v>6.3750000000000001E-2</v>
      </c>
      <c r="D95" s="59">
        <v>0.14583239721410912</v>
      </c>
      <c r="E95" s="59">
        <v>3.2098765432098775E-2</v>
      </c>
      <c r="F95" s="53">
        <v>5.2628341807446244E-2</v>
      </c>
      <c r="H95" s="50" t="str">
        <f t="shared" si="12"/>
        <v xml:space="preserve"> </v>
      </c>
      <c r="I95" s="52" t="str">
        <f t="shared" si="13"/>
        <v xml:space="preserve"> </v>
      </c>
      <c r="J95" s="52" t="str">
        <f t="shared" si="14"/>
        <v xml:space="preserve"> </v>
      </c>
      <c r="K95" s="52" t="str">
        <f t="shared" si="15"/>
        <v xml:space="preserve"> </v>
      </c>
      <c r="L95" s="52" t="str">
        <f t="shared" si="16"/>
        <v xml:space="preserve"> </v>
      </c>
      <c r="M95" s="52" t="str">
        <f t="shared" si="17"/>
        <v xml:space="preserve"> </v>
      </c>
    </row>
    <row r="96" spans="1:13" x14ac:dyDescent="0.25">
      <c r="A96" s="50">
        <v>1973</v>
      </c>
      <c r="B96" s="52">
        <v>6.59E-2</v>
      </c>
      <c r="C96" s="52">
        <v>7.1150000000000005E-2</v>
      </c>
      <c r="D96" s="59">
        <v>-0.16583988549244133</v>
      </c>
      <c r="E96" s="59">
        <v>6.2200956937799035E-2</v>
      </c>
      <c r="F96" s="53">
        <v>5.644391640535229E-2</v>
      </c>
      <c r="H96" s="50" t="str">
        <f t="shared" si="12"/>
        <v xml:space="preserve"> </v>
      </c>
      <c r="I96" s="52" t="str">
        <f t="shared" si="13"/>
        <v xml:space="preserve"> </v>
      </c>
      <c r="J96" s="52" t="str">
        <f t="shared" si="14"/>
        <v xml:space="preserve"> </v>
      </c>
      <c r="K96" s="52" t="str">
        <f t="shared" si="15"/>
        <v xml:space="preserve"> </v>
      </c>
      <c r="L96" s="52" t="str">
        <f t="shared" si="16"/>
        <v xml:space="preserve"> </v>
      </c>
      <c r="M96" s="52" t="str">
        <f t="shared" si="17"/>
        <v xml:space="preserve"> </v>
      </c>
    </row>
    <row r="97" spans="1:13" x14ac:dyDescent="0.25">
      <c r="A97" s="50">
        <v>1974</v>
      </c>
      <c r="B97" s="52">
        <v>6.6199999999999995E-2</v>
      </c>
      <c r="C97" s="52">
        <v>7.51E-2</v>
      </c>
      <c r="D97" s="59">
        <v>-0.27574454081752575</v>
      </c>
      <c r="E97" s="59">
        <v>0.11036036036036023</v>
      </c>
      <c r="F97" s="53">
        <v>-5.1805829538541515E-3</v>
      </c>
      <c r="H97" s="50" t="str">
        <f t="shared" si="12"/>
        <v xml:space="preserve"> </v>
      </c>
      <c r="I97" s="52" t="str">
        <f t="shared" si="13"/>
        <v xml:space="preserve"> </v>
      </c>
      <c r="J97" s="52" t="str">
        <f t="shared" si="14"/>
        <v xml:space="preserve"> </v>
      </c>
      <c r="K97" s="52" t="str">
        <f t="shared" si="15"/>
        <v xml:space="preserve"> </v>
      </c>
      <c r="L97" s="52" t="str">
        <f t="shared" si="16"/>
        <v xml:space="preserve"> </v>
      </c>
      <c r="M97" s="52" t="str">
        <f t="shared" si="17"/>
        <v xml:space="preserve"> </v>
      </c>
    </row>
    <row r="98" spans="1:13" x14ac:dyDescent="0.25">
      <c r="A98" s="50">
        <v>1975</v>
      </c>
      <c r="B98" s="52">
        <v>5.8099999999999999E-2</v>
      </c>
      <c r="C98" s="52">
        <v>7.7450000000000005E-2</v>
      </c>
      <c r="D98" s="59">
        <v>0.38324354147734652</v>
      </c>
      <c r="E98" s="59">
        <v>9.1277890466531453E-2</v>
      </c>
      <c r="F98" s="53">
        <v>-1.964418087472275E-3</v>
      </c>
      <c r="H98" s="50" t="str">
        <f t="shared" si="12"/>
        <v xml:space="preserve"> </v>
      </c>
      <c r="I98" s="52" t="str">
        <f t="shared" si="13"/>
        <v xml:space="preserve"> </v>
      </c>
      <c r="J98" s="52" t="str">
        <f t="shared" si="14"/>
        <v xml:space="preserve"> </v>
      </c>
      <c r="K98" s="52" t="str">
        <f t="shared" si="15"/>
        <v xml:space="preserve"> </v>
      </c>
      <c r="L98" s="52" t="str">
        <f t="shared" si="16"/>
        <v xml:space="preserve"> </v>
      </c>
      <c r="M98" s="52" t="str">
        <f t="shared" si="17"/>
        <v xml:space="preserve"> </v>
      </c>
    </row>
    <row r="99" spans="1:13" x14ac:dyDescent="0.25">
      <c r="A99" s="50">
        <v>1976</v>
      </c>
      <c r="B99" s="52">
        <v>5.4900000000000004E-2</v>
      </c>
      <c r="C99" s="52">
        <v>7.7649999999999997E-2</v>
      </c>
      <c r="D99" s="59">
        <v>0.17859950024049454</v>
      </c>
      <c r="E99" s="59">
        <v>5.762081784386619E-2</v>
      </c>
      <c r="F99" s="53">
        <v>5.3849296245404243E-2</v>
      </c>
      <c r="H99" s="50" t="str">
        <f t="shared" ref="H99:H135" si="18">IF($A99&lt;=$A$148,$A99," ")</f>
        <v xml:space="preserve"> </v>
      </c>
      <c r="I99" s="52" t="str">
        <f t="shared" ref="I99:I135" si="19">IF($A99&lt;=$A$148,B99," ")</f>
        <v xml:space="preserve"> </v>
      </c>
      <c r="J99" s="52" t="str">
        <f t="shared" ref="J99:J135" si="20">IF($A99&lt;=$A$148,C99," ")</f>
        <v xml:space="preserve"> </v>
      </c>
      <c r="K99" s="52" t="str">
        <f t="shared" ref="K99:K135" si="21">IF($A99&lt;=$A$148,D99," ")</f>
        <v xml:space="preserve"> </v>
      </c>
      <c r="L99" s="52" t="str">
        <f t="shared" ref="L99:L135" si="22">IF($A99&lt;=$A$148,E99," ")</f>
        <v xml:space="preserve"> </v>
      </c>
      <c r="M99" s="52" t="str">
        <f t="shared" ref="M99:M135" si="23">IF($A99&lt;=$A$148,F99," ")</f>
        <v xml:space="preserve"> </v>
      </c>
    </row>
    <row r="100" spans="1:13" x14ac:dyDescent="0.25">
      <c r="A100" s="50">
        <v>1977</v>
      </c>
      <c r="B100" s="52">
        <v>6.3600000000000004E-2</v>
      </c>
      <c r="C100" s="52">
        <v>7.8850000000000003E-2</v>
      </c>
      <c r="D100" s="59">
        <v>-0.17267705170955061</v>
      </c>
      <c r="E100" s="59">
        <v>6.5026362038664409E-2</v>
      </c>
      <c r="F100" s="53">
        <v>4.6093667406702732E-2</v>
      </c>
      <c r="H100" s="50" t="str">
        <f t="shared" si="18"/>
        <v xml:space="preserve"> </v>
      </c>
      <c r="I100" s="52" t="str">
        <f t="shared" si="19"/>
        <v xml:space="preserve"> </v>
      </c>
      <c r="J100" s="52" t="str">
        <f t="shared" si="20"/>
        <v xml:space="preserve"> </v>
      </c>
      <c r="K100" s="52" t="str">
        <f t="shared" si="21"/>
        <v xml:space="preserve"> </v>
      </c>
      <c r="L100" s="52" t="str">
        <f t="shared" si="22"/>
        <v xml:space="preserve"> </v>
      </c>
      <c r="M100" s="52" t="str">
        <f t="shared" si="23"/>
        <v xml:space="preserve"> </v>
      </c>
    </row>
    <row r="101" spans="1:13" x14ac:dyDescent="0.25">
      <c r="A101" s="50">
        <v>1978</v>
      </c>
      <c r="B101" s="52">
        <v>8.6699999999999999E-2</v>
      </c>
      <c r="C101" s="52">
        <v>8.4650000000000003E-2</v>
      </c>
      <c r="D101" s="59">
        <v>-3.1473705740101221E-2</v>
      </c>
      <c r="E101" s="59">
        <v>7.5907590759075827E-2</v>
      </c>
      <c r="F101" s="53">
        <v>5.5617315142327817E-2</v>
      </c>
      <c r="H101" s="50" t="str">
        <f t="shared" si="18"/>
        <v xml:space="preserve"> </v>
      </c>
      <c r="I101" s="52" t="str">
        <f t="shared" si="19"/>
        <v xml:space="preserve"> </v>
      </c>
      <c r="J101" s="52" t="str">
        <f t="shared" si="20"/>
        <v xml:space="preserve"> </v>
      </c>
      <c r="K101" s="52" t="str">
        <f t="shared" si="21"/>
        <v xml:space="preserve"> </v>
      </c>
      <c r="L101" s="52" t="str">
        <f t="shared" si="22"/>
        <v xml:space="preserve"> </v>
      </c>
      <c r="M101" s="52" t="str">
        <f t="shared" si="23"/>
        <v xml:space="preserve"> </v>
      </c>
    </row>
    <row r="102" spans="1:13" x14ac:dyDescent="0.25">
      <c r="A102" s="50">
        <v>1979</v>
      </c>
      <c r="B102" s="52">
        <v>0.11220000000000001</v>
      </c>
      <c r="C102" s="52">
        <v>9.9749999999999991E-2</v>
      </c>
      <c r="D102" s="59">
        <v>4.1900100619868041E-2</v>
      </c>
      <c r="E102" s="59">
        <v>0.11349693251533721</v>
      </c>
      <c r="F102" s="53">
        <v>3.1752616798570443E-2</v>
      </c>
      <c r="H102" s="50" t="str">
        <f t="shared" si="18"/>
        <v xml:space="preserve"> </v>
      </c>
      <c r="I102" s="52" t="str">
        <f t="shared" si="19"/>
        <v xml:space="preserve"> </v>
      </c>
      <c r="J102" s="52" t="str">
        <f t="shared" si="20"/>
        <v xml:space="preserve"> </v>
      </c>
      <c r="K102" s="52" t="str">
        <f t="shared" si="21"/>
        <v xml:space="preserve"> </v>
      </c>
      <c r="L102" s="52" t="str">
        <f t="shared" si="22"/>
        <v xml:space="preserve"> </v>
      </c>
      <c r="M102" s="52" t="str">
        <f t="shared" si="23"/>
        <v xml:space="preserve"> </v>
      </c>
    </row>
    <row r="103" spans="1:13" x14ac:dyDescent="0.25">
      <c r="A103" s="50">
        <v>1980</v>
      </c>
      <c r="B103" s="52">
        <v>0.13119999999999998</v>
      </c>
      <c r="C103" s="52">
        <v>0.11755</v>
      </c>
      <c r="D103" s="59">
        <v>0.14933113956649269</v>
      </c>
      <c r="E103" s="59">
        <v>0.13498622589531695</v>
      </c>
      <c r="F103" s="53">
        <v>-2.4434753023414579E-3</v>
      </c>
      <c r="H103" s="50" t="str">
        <f t="shared" si="18"/>
        <v xml:space="preserve"> </v>
      </c>
      <c r="I103" s="52" t="str">
        <f t="shared" si="19"/>
        <v xml:space="preserve"> </v>
      </c>
      <c r="J103" s="52" t="str">
        <f t="shared" si="20"/>
        <v xml:space="preserve"> </v>
      </c>
      <c r="K103" s="52" t="str">
        <f t="shared" si="21"/>
        <v xml:space="preserve"> </v>
      </c>
      <c r="L103" s="52" t="str">
        <f t="shared" si="22"/>
        <v xml:space="preserve"> </v>
      </c>
      <c r="M103" s="52" t="str">
        <f t="shared" si="23"/>
        <v xml:space="preserve"> </v>
      </c>
    </row>
    <row r="104" spans="1:13" x14ac:dyDescent="0.25">
      <c r="A104" s="50">
        <v>1981</v>
      </c>
      <c r="B104" s="52">
        <v>0.1399</v>
      </c>
      <c r="C104" s="52">
        <v>0.13285</v>
      </c>
      <c r="D104" s="59">
        <v>-9.231423562485086E-2</v>
      </c>
      <c r="E104" s="59">
        <v>0.10315533980582514</v>
      </c>
      <c r="F104" s="53">
        <v>2.5936376038695252E-2</v>
      </c>
      <c r="H104" s="50" t="str">
        <f t="shared" si="18"/>
        <v xml:space="preserve"> </v>
      </c>
      <c r="I104" s="52" t="str">
        <f t="shared" si="19"/>
        <v xml:space="preserve"> </v>
      </c>
      <c r="J104" s="52" t="str">
        <f t="shared" si="20"/>
        <v xml:space="preserve"> </v>
      </c>
      <c r="K104" s="52" t="str">
        <f t="shared" si="21"/>
        <v xml:space="preserve"> </v>
      </c>
      <c r="L104" s="52" t="str">
        <f t="shared" si="22"/>
        <v xml:space="preserve"> </v>
      </c>
      <c r="M104" s="52" t="str">
        <f t="shared" si="23"/>
        <v xml:space="preserve"> </v>
      </c>
    </row>
    <row r="105" spans="1:13" x14ac:dyDescent="0.25">
      <c r="A105" s="50">
        <v>1982</v>
      </c>
      <c r="B105" s="52">
        <v>0.1149</v>
      </c>
      <c r="C105" s="52">
        <v>0.12625</v>
      </c>
      <c r="D105" s="59">
        <v>0.19604571428571416</v>
      </c>
      <c r="E105" s="59">
        <v>6.1606160616061612E-2</v>
      </c>
      <c r="F105" s="53">
        <v>-1.9100291642111245E-2</v>
      </c>
      <c r="H105" s="50" t="str">
        <f t="shared" si="18"/>
        <v xml:space="preserve"> </v>
      </c>
      <c r="I105" s="52" t="str">
        <f t="shared" si="19"/>
        <v xml:space="preserve"> </v>
      </c>
      <c r="J105" s="52" t="str">
        <f t="shared" si="20"/>
        <v xml:space="preserve"> </v>
      </c>
      <c r="K105" s="52" t="str">
        <f t="shared" si="21"/>
        <v xml:space="preserve"> </v>
      </c>
      <c r="L105" s="52" t="str">
        <f t="shared" si="22"/>
        <v xml:space="preserve"> </v>
      </c>
      <c r="M105" s="52" t="str">
        <f t="shared" si="23"/>
        <v xml:space="preserve"> </v>
      </c>
    </row>
    <row r="106" spans="1:13" x14ac:dyDescent="0.25">
      <c r="A106" s="50">
        <v>1983</v>
      </c>
      <c r="B106" s="52">
        <v>9.3399999999999997E-2</v>
      </c>
      <c r="C106" s="52">
        <v>0.11425</v>
      </c>
      <c r="D106" s="59">
        <v>0.20266783878303762</v>
      </c>
      <c r="E106" s="59">
        <v>3.2124352331606154E-2</v>
      </c>
      <c r="F106" s="53">
        <v>4.6323540739143132E-2</v>
      </c>
      <c r="H106" s="50" t="str">
        <f t="shared" si="18"/>
        <v xml:space="preserve"> </v>
      </c>
      <c r="I106" s="52" t="str">
        <f t="shared" si="19"/>
        <v xml:space="preserve"> </v>
      </c>
      <c r="J106" s="52" t="str">
        <f t="shared" si="20"/>
        <v xml:space="preserve"> </v>
      </c>
      <c r="K106" s="52" t="str">
        <f t="shared" si="21"/>
        <v xml:space="preserve"> </v>
      </c>
      <c r="L106" s="52" t="str">
        <f t="shared" si="22"/>
        <v xml:space="preserve"> </v>
      </c>
      <c r="M106" s="52" t="str">
        <f t="shared" si="23"/>
        <v xml:space="preserve"> </v>
      </c>
    </row>
    <row r="107" spans="1:13" x14ac:dyDescent="0.25">
      <c r="A107" s="50">
        <v>1984</v>
      </c>
      <c r="B107" s="52">
        <v>9.4600000000000004E-2</v>
      </c>
      <c r="C107" s="52">
        <v>0.11535000000000001</v>
      </c>
      <c r="D107" s="59">
        <v>-3.7397508421788683E-2</v>
      </c>
      <c r="E107" s="59">
        <v>4.3172690763052302E-2</v>
      </c>
      <c r="F107" s="53">
        <v>7.2585394581861085E-2</v>
      </c>
      <c r="H107" s="50" t="str">
        <f t="shared" si="18"/>
        <v xml:space="preserve"> </v>
      </c>
      <c r="I107" s="52" t="str">
        <f t="shared" si="19"/>
        <v xml:space="preserve"> </v>
      </c>
      <c r="J107" s="52" t="str">
        <f t="shared" si="20"/>
        <v xml:space="preserve"> </v>
      </c>
      <c r="K107" s="52" t="str">
        <f t="shared" si="21"/>
        <v xml:space="preserve"> </v>
      </c>
      <c r="L107" s="52" t="str">
        <f t="shared" si="22"/>
        <v xml:space="preserve"> </v>
      </c>
      <c r="M107" s="52" t="str">
        <f t="shared" si="23"/>
        <v xml:space="preserve"> </v>
      </c>
    </row>
    <row r="108" spans="1:13" x14ac:dyDescent="0.25">
      <c r="A108" s="50">
        <v>1985</v>
      </c>
      <c r="B108" s="52">
        <v>8.3499999999999991E-2</v>
      </c>
      <c r="C108" s="52">
        <v>0.10355</v>
      </c>
      <c r="D108" s="59">
        <v>0.27658327624487256</v>
      </c>
      <c r="E108" s="59">
        <v>3.5611164581328181E-2</v>
      </c>
      <c r="F108" s="53">
        <v>4.2388469457790068E-2</v>
      </c>
      <c r="H108" s="50" t="str">
        <f t="shared" si="18"/>
        <v xml:space="preserve"> </v>
      </c>
      <c r="I108" s="52" t="str">
        <f t="shared" si="19"/>
        <v xml:space="preserve"> </v>
      </c>
      <c r="J108" s="52" t="str">
        <f t="shared" si="20"/>
        <v xml:space="preserve"> </v>
      </c>
      <c r="K108" s="52" t="str">
        <f t="shared" si="21"/>
        <v xml:space="preserve"> </v>
      </c>
      <c r="L108" s="52" t="str">
        <f t="shared" si="22"/>
        <v xml:space="preserve"> </v>
      </c>
      <c r="M108" s="52" t="str">
        <f t="shared" si="23"/>
        <v xml:space="preserve"> </v>
      </c>
    </row>
    <row r="109" spans="1:13" x14ac:dyDescent="0.25">
      <c r="A109" s="50">
        <v>1986</v>
      </c>
      <c r="B109" s="52">
        <v>6.7400000000000002E-2</v>
      </c>
      <c r="C109" s="52">
        <v>8.5749999999999993E-2</v>
      </c>
      <c r="D109" s="59">
        <v>0.22582709951056135</v>
      </c>
      <c r="E109" s="59">
        <v>1.8587360594795488E-2</v>
      </c>
      <c r="F109" s="53">
        <v>3.5120756406542109E-2</v>
      </c>
      <c r="H109" s="50" t="str">
        <f t="shared" si="18"/>
        <v xml:space="preserve"> </v>
      </c>
      <c r="I109" s="52" t="str">
        <f t="shared" si="19"/>
        <v xml:space="preserve"> </v>
      </c>
      <c r="J109" s="52" t="str">
        <f t="shared" si="20"/>
        <v xml:space="preserve"> </v>
      </c>
      <c r="K109" s="52" t="str">
        <f t="shared" si="21"/>
        <v xml:space="preserve"> </v>
      </c>
      <c r="L109" s="52" t="str">
        <f t="shared" si="22"/>
        <v xml:space="preserve"> </v>
      </c>
      <c r="M109" s="52" t="str">
        <f t="shared" si="23"/>
        <v xml:space="preserve"> </v>
      </c>
    </row>
    <row r="110" spans="1:13" x14ac:dyDescent="0.25">
      <c r="A110" s="50">
        <v>1987</v>
      </c>
      <c r="B110" s="52">
        <v>6.3E-2</v>
      </c>
      <c r="C110" s="52">
        <v>8.1349999999999992E-2</v>
      </c>
      <c r="D110" s="59">
        <v>2.261663018539517E-2</v>
      </c>
      <c r="E110" s="59">
        <v>3.649635036496357E-2</v>
      </c>
      <c r="F110" s="53">
        <v>3.4616118567521115E-2</v>
      </c>
      <c r="H110" s="50" t="str">
        <f t="shared" si="18"/>
        <v xml:space="preserve"> </v>
      </c>
      <c r="I110" s="52" t="str">
        <f t="shared" si="19"/>
        <v xml:space="preserve"> </v>
      </c>
      <c r="J110" s="52" t="str">
        <f t="shared" si="20"/>
        <v xml:space="preserve"> </v>
      </c>
      <c r="K110" s="52" t="str">
        <f t="shared" si="21"/>
        <v xml:space="preserve"> </v>
      </c>
      <c r="L110" s="52" t="str">
        <f t="shared" si="22"/>
        <v xml:space="preserve"> </v>
      </c>
      <c r="M110" s="52" t="str">
        <f t="shared" si="23"/>
        <v xml:space="preserve"> </v>
      </c>
    </row>
    <row r="111" spans="1:13" x14ac:dyDescent="0.25">
      <c r="A111" s="50">
        <v>1988</v>
      </c>
      <c r="B111" s="52">
        <v>7.85E-2</v>
      </c>
      <c r="C111" s="52">
        <v>8.7249999999999994E-2</v>
      </c>
      <c r="D111" s="59">
        <v>0.11849414337512854</v>
      </c>
      <c r="E111" s="59">
        <v>4.1373239436619746E-2</v>
      </c>
      <c r="F111" s="53">
        <v>4.2040675798637572E-2</v>
      </c>
      <c r="H111" s="50" t="str">
        <f t="shared" si="18"/>
        <v xml:space="preserve"> </v>
      </c>
      <c r="I111" s="52" t="str">
        <f t="shared" si="19"/>
        <v xml:space="preserve"> </v>
      </c>
      <c r="J111" s="52" t="str">
        <f t="shared" si="20"/>
        <v xml:space="preserve"> </v>
      </c>
      <c r="K111" s="52" t="str">
        <f t="shared" si="21"/>
        <v xml:space="preserve"> </v>
      </c>
      <c r="L111" s="52" t="str">
        <f t="shared" si="22"/>
        <v xml:space="preserve"> </v>
      </c>
      <c r="M111" s="52" t="str">
        <f t="shared" si="23"/>
        <v xml:space="preserve"> </v>
      </c>
    </row>
    <row r="112" spans="1:13" x14ac:dyDescent="0.25">
      <c r="A112" s="50">
        <v>1989</v>
      </c>
      <c r="B112" s="52">
        <v>8.5500000000000007E-2</v>
      </c>
      <c r="C112" s="52">
        <v>8.7300000000000003E-2</v>
      </c>
      <c r="D112" s="59">
        <v>0.26959240421106978</v>
      </c>
      <c r="E112" s="59">
        <v>4.8182586644125225E-2</v>
      </c>
      <c r="F112" s="53">
        <v>3.6804531240781202E-2</v>
      </c>
      <c r="H112" s="50" t="str">
        <f t="shared" si="18"/>
        <v xml:space="preserve"> </v>
      </c>
      <c r="I112" s="52" t="str">
        <f t="shared" si="19"/>
        <v xml:space="preserve"> </v>
      </c>
      <c r="J112" s="52" t="str">
        <f t="shared" si="20"/>
        <v xml:space="preserve"> </v>
      </c>
      <c r="K112" s="52" t="str">
        <f t="shared" si="21"/>
        <v xml:space="preserve"> </v>
      </c>
      <c r="L112" s="52" t="str">
        <f t="shared" si="22"/>
        <v xml:space="preserve"> </v>
      </c>
      <c r="M112" s="52" t="str">
        <f t="shared" si="23"/>
        <v xml:space="preserve"> </v>
      </c>
    </row>
    <row r="113" spans="1:13" x14ac:dyDescent="0.25">
      <c r="A113" s="50">
        <v>1990</v>
      </c>
      <c r="B113" s="52">
        <v>7.3300000000000004E-2</v>
      </c>
      <c r="C113" s="52">
        <v>8.3650000000000002E-2</v>
      </c>
      <c r="D113" s="59">
        <v>-4.3418567485108195E-2</v>
      </c>
      <c r="E113" s="59">
        <v>5.4032258064516059E-2</v>
      </c>
      <c r="F113" s="53">
        <v>1.9188746244195531E-2</v>
      </c>
      <c r="H113" s="50" t="str">
        <f t="shared" si="18"/>
        <v xml:space="preserve"> </v>
      </c>
      <c r="I113" s="52" t="str">
        <f t="shared" si="19"/>
        <v xml:space="preserve"> </v>
      </c>
      <c r="J113" s="52" t="str">
        <f t="shared" si="20"/>
        <v xml:space="preserve"> </v>
      </c>
      <c r="K113" s="52" t="str">
        <f t="shared" si="21"/>
        <v xml:space="preserve"> </v>
      </c>
      <c r="L113" s="52" t="str">
        <f t="shared" si="22"/>
        <v xml:space="preserve"> </v>
      </c>
      <c r="M113" s="52" t="str">
        <f t="shared" si="23"/>
        <v xml:space="preserve"> </v>
      </c>
    </row>
    <row r="114" spans="1:13" x14ac:dyDescent="0.25">
      <c r="A114" s="50">
        <v>1991</v>
      </c>
      <c r="B114" s="52">
        <v>5.3899999999999997E-2</v>
      </c>
      <c r="C114" s="52">
        <v>7.8550000000000009E-2</v>
      </c>
      <c r="D114" s="59">
        <v>0.20320390635085772</v>
      </c>
      <c r="E114" s="59">
        <v>4.2081101759755102E-2</v>
      </c>
      <c r="F114" s="53">
        <v>-7.370184254607004E-4</v>
      </c>
      <c r="H114" s="50" t="str">
        <f t="shared" si="18"/>
        <v xml:space="preserve"> </v>
      </c>
      <c r="I114" s="52" t="str">
        <f t="shared" si="19"/>
        <v xml:space="preserve"> </v>
      </c>
      <c r="J114" s="52" t="str">
        <f t="shared" si="20"/>
        <v xml:space="preserve"> </v>
      </c>
      <c r="K114" s="52" t="str">
        <f t="shared" si="21"/>
        <v xml:space="preserve"> </v>
      </c>
      <c r="L114" s="52" t="str">
        <f t="shared" si="22"/>
        <v xml:space="preserve"> </v>
      </c>
      <c r="M114" s="52" t="str">
        <f t="shared" si="23"/>
        <v xml:space="preserve"> </v>
      </c>
    </row>
    <row r="115" spans="1:13" x14ac:dyDescent="0.25">
      <c r="A115" s="50">
        <v>1992</v>
      </c>
      <c r="B115" s="52">
        <v>3.78E-2</v>
      </c>
      <c r="C115" s="52">
        <v>7.1500000000000008E-2</v>
      </c>
      <c r="D115" s="59">
        <v>4.1744763524707906E-2</v>
      </c>
      <c r="E115" s="59">
        <v>3.0102790014684411E-2</v>
      </c>
      <c r="F115" s="53">
        <v>3.5559429618702953E-2</v>
      </c>
      <c r="H115" s="50" t="str">
        <f t="shared" si="18"/>
        <v xml:space="preserve"> </v>
      </c>
      <c r="I115" s="52" t="str">
        <f t="shared" si="19"/>
        <v xml:space="preserve"> </v>
      </c>
      <c r="J115" s="52" t="str">
        <f t="shared" si="20"/>
        <v xml:space="preserve"> </v>
      </c>
      <c r="K115" s="52" t="str">
        <f t="shared" si="21"/>
        <v xml:space="preserve"> </v>
      </c>
      <c r="L115" s="52" t="str">
        <f t="shared" si="22"/>
        <v xml:space="preserve"> </v>
      </c>
      <c r="M115" s="52" t="str">
        <f t="shared" si="23"/>
        <v xml:space="preserve"> </v>
      </c>
    </row>
    <row r="116" spans="1:13" x14ac:dyDescent="0.25">
      <c r="A116" s="50">
        <v>1993</v>
      </c>
      <c r="B116" s="52">
        <v>3.44E-2</v>
      </c>
      <c r="C116" s="52">
        <v>6.3600000000000004E-2</v>
      </c>
      <c r="D116" s="59">
        <v>0.13721917732693356</v>
      </c>
      <c r="E116" s="59">
        <v>2.9935851746258013E-2</v>
      </c>
      <c r="F116" s="53">
        <v>2.7453434916797859E-2</v>
      </c>
      <c r="H116" s="50" t="str">
        <f t="shared" si="18"/>
        <v xml:space="preserve"> </v>
      </c>
      <c r="I116" s="52" t="str">
        <f t="shared" si="19"/>
        <v xml:space="preserve"> </v>
      </c>
      <c r="J116" s="52" t="str">
        <f t="shared" si="20"/>
        <v xml:space="preserve"> </v>
      </c>
      <c r="K116" s="52" t="str">
        <f t="shared" si="21"/>
        <v xml:space="preserve"> </v>
      </c>
      <c r="L116" s="52" t="str">
        <f t="shared" si="22"/>
        <v xml:space="preserve"> </v>
      </c>
      <c r="M116" s="52" t="str">
        <f t="shared" si="23"/>
        <v xml:space="preserve"> </v>
      </c>
    </row>
    <row r="117" spans="1:13" x14ac:dyDescent="0.25">
      <c r="A117" s="50">
        <v>1994</v>
      </c>
      <c r="B117" s="52">
        <v>4.9800000000000004E-2</v>
      </c>
      <c r="C117" s="52">
        <v>6.7599999999999993E-2</v>
      </c>
      <c r="D117" s="59">
        <v>2.1402830536782824E-2</v>
      </c>
      <c r="E117" s="59">
        <v>2.5605536332179879E-2</v>
      </c>
      <c r="F117" s="53">
        <v>4.0373910303539429E-2</v>
      </c>
      <c r="H117" s="50" t="str">
        <f t="shared" si="18"/>
        <v xml:space="preserve"> </v>
      </c>
      <c r="I117" s="52" t="str">
        <f t="shared" si="19"/>
        <v xml:space="preserve"> </v>
      </c>
      <c r="J117" s="52" t="str">
        <f t="shared" si="20"/>
        <v xml:space="preserve"> </v>
      </c>
      <c r="K117" s="52" t="str">
        <f t="shared" si="21"/>
        <v xml:space="preserve"> </v>
      </c>
      <c r="L117" s="52" t="str">
        <f t="shared" si="22"/>
        <v xml:space="preserve"> </v>
      </c>
      <c r="M117" s="52" t="str">
        <f t="shared" si="23"/>
        <v xml:space="preserve"> </v>
      </c>
    </row>
    <row r="118" spans="1:13" x14ac:dyDescent="0.25">
      <c r="A118" s="70">
        <v>1995</v>
      </c>
      <c r="B118" s="71">
        <f t="shared" ref="B118:B128" si="24">B266</f>
        <v>5.9400000000000001E-2</v>
      </c>
      <c r="C118" s="71">
        <f t="shared" ref="C118:C129" si="25">U266</f>
        <v>6.9500000000000006E-2</v>
      </c>
      <c r="D118" s="59">
        <v>0.33451635780156841</v>
      </c>
      <c r="E118" s="59">
        <v>2.8340080971660075E-2</v>
      </c>
      <c r="F118" s="53">
        <v>2.7197286328669135E-2</v>
      </c>
      <c r="H118" s="50" t="str">
        <f t="shared" si="18"/>
        <v xml:space="preserve"> </v>
      </c>
      <c r="I118" s="52" t="str">
        <f t="shared" si="19"/>
        <v xml:space="preserve"> </v>
      </c>
      <c r="J118" s="52" t="str">
        <f t="shared" si="20"/>
        <v xml:space="preserve"> </v>
      </c>
      <c r="K118" s="52" t="str">
        <f t="shared" si="21"/>
        <v xml:space="preserve"> </v>
      </c>
      <c r="L118" s="52" t="str">
        <f t="shared" si="22"/>
        <v xml:space="preserve"> </v>
      </c>
      <c r="M118" s="52" t="str">
        <f t="shared" si="23"/>
        <v xml:space="preserve"> </v>
      </c>
    </row>
    <row r="119" spans="1:13" x14ac:dyDescent="0.25">
      <c r="A119" s="50">
        <v>1996</v>
      </c>
      <c r="B119" s="52">
        <f t="shared" si="24"/>
        <v>5.5199999999999999E-2</v>
      </c>
      <c r="C119" s="52">
        <f t="shared" si="25"/>
        <v>6.83E-2</v>
      </c>
      <c r="D119" s="59">
        <v>0.2601353508967772</v>
      </c>
      <c r="E119" s="59">
        <v>2.9527559055118058E-2</v>
      </c>
      <c r="F119" s="53">
        <v>3.7956520029877705E-2</v>
      </c>
      <c r="H119" s="50" t="str">
        <f t="shared" si="18"/>
        <v xml:space="preserve"> </v>
      </c>
      <c r="I119" s="52" t="str">
        <f t="shared" si="19"/>
        <v xml:space="preserve"> </v>
      </c>
      <c r="J119" s="52" t="str">
        <f t="shared" si="20"/>
        <v xml:space="preserve"> </v>
      </c>
      <c r="K119" s="52" t="str">
        <f t="shared" si="21"/>
        <v xml:space="preserve"> </v>
      </c>
      <c r="L119" s="52" t="str">
        <f t="shared" si="22"/>
        <v xml:space="preserve"> </v>
      </c>
      <c r="M119" s="52" t="str">
        <f t="shared" si="23"/>
        <v xml:space="preserve"> </v>
      </c>
    </row>
    <row r="120" spans="1:13" x14ac:dyDescent="0.25">
      <c r="A120" s="50">
        <v>1997</v>
      </c>
      <c r="B120" s="52">
        <f t="shared" si="24"/>
        <v>5.6299999999999996E-2</v>
      </c>
      <c r="C120" s="52">
        <f t="shared" si="25"/>
        <v>6.6900000000000001E-2</v>
      </c>
      <c r="D120" s="59">
        <v>0.22641414778045754</v>
      </c>
      <c r="E120" s="59">
        <v>2.2944550669216079E-2</v>
      </c>
      <c r="F120" s="53">
        <v>4.4872644635924663E-2</v>
      </c>
      <c r="H120" s="50" t="str">
        <f t="shared" si="18"/>
        <v xml:space="preserve"> </v>
      </c>
      <c r="I120" s="52" t="str">
        <f t="shared" si="19"/>
        <v xml:space="preserve"> </v>
      </c>
      <c r="J120" s="52" t="str">
        <f t="shared" si="20"/>
        <v xml:space="preserve"> </v>
      </c>
      <c r="K120" s="52" t="str">
        <f t="shared" si="21"/>
        <v xml:space="preserve"> </v>
      </c>
      <c r="L120" s="52" t="str">
        <f t="shared" si="22"/>
        <v xml:space="preserve"> </v>
      </c>
      <c r="M120" s="52" t="str">
        <f t="shared" si="23"/>
        <v xml:space="preserve"> </v>
      </c>
    </row>
    <row r="121" spans="1:13" x14ac:dyDescent="0.25">
      <c r="A121" s="50">
        <v>1998</v>
      </c>
      <c r="B121" s="52">
        <f t="shared" si="24"/>
        <v>5.0499999999999996E-2</v>
      </c>
      <c r="C121" s="52">
        <f t="shared" si="25"/>
        <v>5.7200000000000001E-2</v>
      </c>
      <c r="D121" s="59">
        <v>0.16099551545923774</v>
      </c>
      <c r="E121" s="59">
        <v>1.5576323987538832E-2</v>
      </c>
      <c r="F121" s="53">
        <v>4.4495192525532579E-2</v>
      </c>
      <c r="H121" s="50" t="str">
        <f t="shared" si="18"/>
        <v xml:space="preserve"> </v>
      </c>
      <c r="I121" s="52" t="str">
        <f t="shared" si="19"/>
        <v xml:space="preserve"> </v>
      </c>
      <c r="J121" s="52" t="str">
        <f t="shared" si="20"/>
        <v xml:space="preserve"> </v>
      </c>
      <c r="K121" s="52" t="str">
        <f t="shared" si="21"/>
        <v xml:space="preserve"> </v>
      </c>
      <c r="L121" s="52" t="str">
        <f t="shared" si="22"/>
        <v xml:space="preserve"> </v>
      </c>
      <c r="M121" s="52" t="str">
        <f t="shared" si="23"/>
        <v xml:space="preserve"> </v>
      </c>
    </row>
    <row r="122" spans="1:13" x14ac:dyDescent="0.25">
      <c r="A122" s="50">
        <v>1999</v>
      </c>
      <c r="B122" s="52">
        <f t="shared" si="24"/>
        <v>5.0799999999999998E-2</v>
      </c>
      <c r="C122" s="52">
        <f t="shared" si="25"/>
        <v>6.2E-2</v>
      </c>
      <c r="D122" s="59">
        <v>0.2522148983629291</v>
      </c>
      <c r="E122" s="59">
        <v>2.208588957055202E-2</v>
      </c>
      <c r="F122" s="53">
        <v>4.6851005127582335E-2</v>
      </c>
      <c r="H122" s="50" t="str">
        <f t="shared" si="18"/>
        <v xml:space="preserve"> </v>
      </c>
      <c r="I122" s="52" t="str">
        <f t="shared" si="19"/>
        <v xml:space="preserve"> </v>
      </c>
      <c r="J122" s="52" t="str">
        <f t="shared" si="20"/>
        <v xml:space="preserve"> </v>
      </c>
      <c r="K122" s="52" t="str">
        <f t="shared" si="21"/>
        <v xml:space="preserve"> </v>
      </c>
      <c r="L122" s="52" t="str">
        <f t="shared" si="22"/>
        <v xml:space="preserve"> </v>
      </c>
      <c r="M122" s="52" t="str">
        <f t="shared" si="23"/>
        <v xml:space="preserve"> </v>
      </c>
    </row>
    <row r="123" spans="1:13" x14ac:dyDescent="0.25">
      <c r="A123" s="50">
        <v>2000</v>
      </c>
      <c r="B123" s="52">
        <f t="shared" si="24"/>
        <v>6.1100000000000002E-2</v>
      </c>
      <c r="C123" s="52">
        <f t="shared" si="25"/>
        <v>6.2300000000000001E-2</v>
      </c>
      <c r="D123" s="59">
        <v>-6.177792698342166E-2</v>
      </c>
      <c r="E123" s="59">
        <v>3.3613445378151141E-2</v>
      </c>
      <c r="F123" s="53">
        <v>4.0925252156905012E-2</v>
      </c>
      <c r="H123" s="50" t="str">
        <f t="shared" si="18"/>
        <v xml:space="preserve"> </v>
      </c>
      <c r="I123" s="52" t="str">
        <f t="shared" si="19"/>
        <v xml:space="preserve"> </v>
      </c>
      <c r="J123" s="52" t="str">
        <f t="shared" si="20"/>
        <v xml:space="preserve"> </v>
      </c>
      <c r="K123" s="52" t="str">
        <f t="shared" si="21"/>
        <v xml:space="preserve"> </v>
      </c>
      <c r="L123" s="52" t="str">
        <f t="shared" si="22"/>
        <v xml:space="preserve"> </v>
      </c>
      <c r="M123" s="52" t="str">
        <f t="shared" si="23"/>
        <v xml:space="preserve"> </v>
      </c>
    </row>
    <row r="124" spans="1:13" x14ac:dyDescent="0.25">
      <c r="A124" s="50">
        <v>2001</v>
      </c>
      <c r="B124" s="52">
        <f t="shared" si="24"/>
        <v>3.49E-2</v>
      </c>
      <c r="C124" s="52">
        <f t="shared" si="25"/>
        <v>5.6299999999999996E-2</v>
      </c>
      <c r="D124" s="59">
        <v>-7.0952227142585977E-2</v>
      </c>
      <c r="E124" s="59">
        <v>2.8455284552845628E-2</v>
      </c>
      <c r="F124" s="53">
        <v>9.753417677173859E-3</v>
      </c>
      <c r="H124" s="50" t="str">
        <f t="shared" si="18"/>
        <v xml:space="preserve"> </v>
      </c>
      <c r="I124" s="52" t="str">
        <f t="shared" si="19"/>
        <v xml:space="preserve"> </v>
      </c>
      <c r="J124" s="52" t="str">
        <f t="shared" si="20"/>
        <v xml:space="preserve"> </v>
      </c>
      <c r="K124" s="52" t="str">
        <f t="shared" si="21"/>
        <v xml:space="preserve"> </v>
      </c>
      <c r="L124" s="52" t="str">
        <f t="shared" si="22"/>
        <v xml:space="preserve"> </v>
      </c>
      <c r="M124" s="52" t="str">
        <f t="shared" si="23"/>
        <v xml:space="preserve"> </v>
      </c>
    </row>
    <row r="125" spans="1:13" x14ac:dyDescent="0.25">
      <c r="A125" s="50">
        <v>2002</v>
      </c>
      <c r="B125" s="52">
        <f t="shared" si="24"/>
        <v>0.02</v>
      </c>
      <c r="C125" s="52">
        <f t="shared" si="25"/>
        <v>5.4299999999999994E-2</v>
      </c>
      <c r="D125" s="59">
        <v>-0.16762682888986402</v>
      </c>
      <c r="E125" s="59">
        <v>1.5810276679842028E-2</v>
      </c>
      <c r="F125" s="53">
        <v>1.7867562410307292E-2</v>
      </c>
      <c r="H125" s="50" t="str">
        <f t="shared" si="18"/>
        <v xml:space="preserve"> </v>
      </c>
      <c r="I125" s="52" t="str">
        <f t="shared" si="19"/>
        <v xml:space="preserve"> </v>
      </c>
      <c r="J125" s="52" t="str">
        <f t="shared" si="20"/>
        <v xml:space="preserve"> </v>
      </c>
      <c r="K125" s="52" t="str">
        <f t="shared" si="21"/>
        <v xml:space="preserve"> </v>
      </c>
      <c r="L125" s="52" t="str">
        <f t="shared" si="22"/>
        <v xml:space="preserve"> </v>
      </c>
      <c r="M125" s="52" t="str">
        <f t="shared" si="23"/>
        <v xml:space="preserve"> </v>
      </c>
    </row>
    <row r="126" spans="1:13" x14ac:dyDescent="0.25">
      <c r="A126" s="50">
        <v>2003</v>
      </c>
      <c r="B126" s="52">
        <f t="shared" si="24"/>
        <v>1.24E-2</v>
      </c>
      <c r="C126" s="52">
        <f t="shared" si="25"/>
        <v>4.9599999999999998E-2</v>
      </c>
      <c r="D126" s="59">
        <v>0.25322269148835441</v>
      </c>
      <c r="E126" s="59">
        <v>2.2790439132851503E-2</v>
      </c>
      <c r="F126" s="53">
        <v>2.8066125433812594E-2</v>
      </c>
      <c r="H126" s="50" t="str">
        <f t="shared" si="18"/>
        <v xml:space="preserve"> </v>
      </c>
      <c r="I126" s="52" t="str">
        <f t="shared" si="19"/>
        <v xml:space="preserve"> </v>
      </c>
      <c r="J126" s="52" t="str">
        <f t="shared" si="20"/>
        <v xml:space="preserve"> </v>
      </c>
      <c r="K126" s="52" t="str">
        <f t="shared" si="21"/>
        <v xml:space="preserve"> </v>
      </c>
      <c r="L126" s="52" t="str">
        <f t="shared" si="22"/>
        <v xml:space="preserve"> </v>
      </c>
      <c r="M126" s="52" t="str">
        <f t="shared" si="23"/>
        <v xml:space="preserve"> </v>
      </c>
    </row>
    <row r="127" spans="1:13" x14ac:dyDescent="0.25">
      <c r="A127" s="50">
        <v>2004</v>
      </c>
      <c r="B127" s="52">
        <f t="shared" si="24"/>
        <v>1.89E-2</v>
      </c>
      <c r="C127" s="52">
        <f t="shared" si="25"/>
        <v>5.04E-2</v>
      </c>
      <c r="D127" s="59">
        <v>3.1480057241685344E-2</v>
      </c>
      <c r="E127" s="59">
        <v>2.6630434782608736E-2</v>
      </c>
      <c r="F127" s="53">
        <v>3.7856696129182854E-2</v>
      </c>
      <c r="H127" s="50" t="str">
        <f t="shared" si="18"/>
        <v xml:space="preserve"> </v>
      </c>
      <c r="I127" s="52" t="str">
        <f t="shared" si="19"/>
        <v xml:space="preserve"> </v>
      </c>
      <c r="J127" s="52" t="str">
        <f t="shared" si="20"/>
        <v xml:space="preserve"> </v>
      </c>
      <c r="K127" s="52" t="str">
        <f t="shared" si="21"/>
        <v xml:space="preserve"> </v>
      </c>
      <c r="L127" s="52" t="str">
        <f t="shared" si="22"/>
        <v xml:space="preserve"> </v>
      </c>
      <c r="M127" s="52" t="str">
        <f t="shared" si="23"/>
        <v xml:space="preserve"> </v>
      </c>
    </row>
    <row r="128" spans="1:13" x14ac:dyDescent="0.25">
      <c r="A128" s="50">
        <v>2005</v>
      </c>
      <c r="B128" s="52">
        <f t="shared" si="24"/>
        <v>3.6200000000000003E-2</v>
      </c>
      <c r="C128" s="52">
        <f t="shared" si="25"/>
        <v>4.6399999999999997E-2</v>
      </c>
      <c r="D128" s="59">
        <v>-6.0752980846721094E-3</v>
      </c>
      <c r="E128" s="59">
        <v>3.3880359978824881E-2</v>
      </c>
      <c r="F128" s="53">
        <v>3.3448288379859914E-2</v>
      </c>
      <c r="H128" s="50" t="str">
        <f t="shared" si="18"/>
        <v xml:space="preserve"> </v>
      </c>
      <c r="I128" s="52" t="str">
        <f t="shared" si="19"/>
        <v xml:space="preserve"> </v>
      </c>
      <c r="J128" s="52" t="str">
        <f t="shared" si="20"/>
        <v xml:space="preserve"> </v>
      </c>
      <c r="K128" s="52" t="str">
        <f t="shared" si="21"/>
        <v xml:space="preserve"> </v>
      </c>
      <c r="L128" s="52" t="str">
        <f t="shared" si="22"/>
        <v xml:space="preserve"> </v>
      </c>
      <c r="M128" s="52" t="str">
        <f t="shared" si="23"/>
        <v xml:space="preserve"> </v>
      </c>
    </row>
    <row r="129" spans="1:13" x14ac:dyDescent="0.25">
      <c r="A129" s="50">
        <v>2006</v>
      </c>
      <c r="B129" s="52">
        <f>B277</f>
        <v>4.9400000000000006E-2</v>
      </c>
      <c r="C129" s="52">
        <f t="shared" si="25"/>
        <v>0.05</v>
      </c>
      <c r="D129" s="77">
        <v>0.16287846979239551</v>
      </c>
      <c r="E129" s="59">
        <v>3.2258064516129004E-2</v>
      </c>
      <c r="F129" s="53">
        <v>2.6668165404448274E-2</v>
      </c>
      <c r="H129" s="50" t="str">
        <f t="shared" si="18"/>
        <v xml:space="preserve"> </v>
      </c>
      <c r="I129" s="52" t="str">
        <f t="shared" si="19"/>
        <v xml:space="preserve"> </v>
      </c>
      <c r="J129" s="52" t="str">
        <f t="shared" si="20"/>
        <v xml:space="preserve"> </v>
      </c>
      <c r="K129" s="52" t="str">
        <f t="shared" si="21"/>
        <v xml:space="preserve"> </v>
      </c>
      <c r="L129" s="52" t="str">
        <f t="shared" si="22"/>
        <v xml:space="preserve"> </v>
      </c>
      <c r="M129" s="52" t="str">
        <f t="shared" si="23"/>
        <v xml:space="preserve"> </v>
      </c>
    </row>
    <row r="130" spans="1:13" x14ac:dyDescent="0.25">
      <c r="A130" s="50">
        <v>2007</v>
      </c>
      <c r="B130" s="52">
        <f>B278</f>
        <v>4.53E-2</v>
      </c>
      <c r="C130" s="52">
        <f>U278</f>
        <v>4.9100000000000005E-2</v>
      </c>
      <c r="D130" s="77">
        <v>6.4323224866907669E-2</v>
      </c>
      <c r="E130" s="59">
        <v>2.8484209656084891E-2</v>
      </c>
      <c r="F130" s="53">
        <v>1.7784559799641553E-2</v>
      </c>
      <c r="H130" s="50" t="str">
        <f t="shared" si="18"/>
        <v xml:space="preserve"> </v>
      </c>
      <c r="I130" s="52" t="str">
        <f t="shared" si="19"/>
        <v xml:space="preserve"> </v>
      </c>
      <c r="J130" s="52" t="str">
        <f t="shared" si="20"/>
        <v xml:space="preserve"> </v>
      </c>
      <c r="K130" s="52" t="str">
        <f t="shared" si="21"/>
        <v xml:space="preserve"> </v>
      </c>
      <c r="L130" s="52" t="str">
        <f t="shared" si="22"/>
        <v xml:space="preserve"> </v>
      </c>
      <c r="M130" s="52" t="str">
        <f t="shared" si="23"/>
        <v xml:space="preserve"> </v>
      </c>
    </row>
    <row r="131" spans="1:13" x14ac:dyDescent="0.25">
      <c r="A131" s="50">
        <v>2008</v>
      </c>
      <c r="B131" s="52">
        <f>B279</f>
        <v>1.83E-2</v>
      </c>
      <c r="C131" s="52">
        <f>U279</f>
        <v>4.36E-2</v>
      </c>
      <c r="D131" s="77">
        <v>-0.33837096922536458</v>
      </c>
      <c r="E131" s="59">
        <v>3.8395501152684863E-2</v>
      </c>
      <c r="F131" s="53">
        <v>-2.9111787920962362E-3</v>
      </c>
      <c r="H131" s="50" t="str">
        <f t="shared" si="18"/>
        <v xml:space="preserve"> </v>
      </c>
      <c r="I131" s="52" t="str">
        <f t="shared" si="19"/>
        <v xml:space="preserve"> </v>
      </c>
      <c r="J131" s="52" t="str">
        <f t="shared" si="20"/>
        <v xml:space="preserve"> </v>
      </c>
      <c r="K131" s="52" t="str">
        <f t="shared" si="21"/>
        <v xml:space="preserve"> </v>
      </c>
      <c r="L131" s="52" t="str">
        <f t="shared" si="22"/>
        <v xml:space="preserve"> </v>
      </c>
      <c r="M131" s="52" t="str">
        <f t="shared" si="23"/>
        <v xml:space="preserve"> </v>
      </c>
    </row>
    <row r="132" spans="1:13" x14ac:dyDescent="0.25">
      <c r="A132" s="50">
        <v>2009</v>
      </c>
      <c r="B132" s="52">
        <f t="shared" ref="B132" si="26">B280</f>
        <v>4.6999999999999993E-3</v>
      </c>
      <c r="C132" s="52">
        <f t="shared" ref="C132" si="27">U280</f>
        <v>4.1100000000000005E-2</v>
      </c>
      <c r="D132" s="77">
        <v>0.18819355110700409</v>
      </c>
      <c r="E132" s="59">
        <v>-3.5577767146764971E-3</v>
      </c>
      <c r="F132" s="53">
        <v>-2.776054590570709E-2</v>
      </c>
      <c r="H132" s="50" t="str">
        <f t="shared" si="18"/>
        <v xml:space="preserve"> </v>
      </c>
      <c r="I132" s="52" t="str">
        <f t="shared" si="19"/>
        <v xml:space="preserve"> </v>
      </c>
      <c r="J132" s="52" t="str">
        <f t="shared" si="20"/>
        <v xml:space="preserve"> </v>
      </c>
      <c r="K132" s="52" t="str">
        <f t="shared" si="21"/>
        <v xml:space="preserve"> </v>
      </c>
      <c r="L132" s="52" t="str">
        <f t="shared" si="22"/>
        <v xml:space="preserve"> </v>
      </c>
      <c r="M132" s="52" t="str">
        <f t="shared" si="23"/>
        <v xml:space="preserve"> </v>
      </c>
    </row>
    <row r="133" spans="1:13" x14ac:dyDescent="0.25">
      <c r="A133" s="50">
        <v>2010</v>
      </c>
      <c r="B133" s="52">
        <f>B281</f>
        <v>3.2000000000000002E-3</v>
      </c>
      <c r="C133" s="52">
        <f>U281</f>
        <v>4.0300000000000002E-2</v>
      </c>
      <c r="D133" s="77">
        <v>0.11022770316598041</v>
      </c>
      <c r="E133" s="59">
        <v>1.6402765024214894E-2</v>
      </c>
      <c r="F133" s="53">
        <v>2.5321284165701341E-2</v>
      </c>
      <c r="H133" s="50" t="str">
        <f t="shared" si="18"/>
        <v xml:space="preserve"> </v>
      </c>
      <c r="I133" s="52" t="str">
        <f t="shared" si="19"/>
        <v xml:space="preserve"> </v>
      </c>
      <c r="J133" s="52" t="str">
        <f t="shared" si="20"/>
        <v xml:space="preserve"> </v>
      </c>
      <c r="K133" s="52" t="str">
        <f t="shared" si="21"/>
        <v xml:space="preserve"> </v>
      </c>
      <c r="L133" s="52" t="str">
        <f t="shared" si="22"/>
        <v xml:space="preserve"> </v>
      </c>
      <c r="M133" s="52" t="str">
        <f t="shared" si="23"/>
        <v xml:space="preserve"> </v>
      </c>
    </row>
    <row r="134" spans="1:13" x14ac:dyDescent="0.25">
      <c r="A134" s="50">
        <v>2011</v>
      </c>
      <c r="B134" s="52">
        <f>B282</f>
        <v>1.8E-3</v>
      </c>
      <c r="C134" s="52">
        <f>U282</f>
        <v>3.6200000000000003E-2</v>
      </c>
      <c r="D134" s="77">
        <v>5.5283908197876652E-2</v>
      </c>
      <c r="E134" s="59">
        <v>3.1565285981582702E-2</v>
      </c>
      <c r="F134" s="53">
        <v>1.6017532704717397E-2</v>
      </c>
      <c r="H134" s="50" t="str">
        <f t="shared" si="18"/>
        <v xml:space="preserve"> </v>
      </c>
      <c r="I134" s="52" t="str">
        <f t="shared" si="19"/>
        <v xml:space="preserve"> </v>
      </c>
      <c r="J134" s="52" t="str">
        <f t="shared" si="20"/>
        <v xml:space="preserve"> </v>
      </c>
      <c r="K134" s="52" t="str">
        <f t="shared" si="21"/>
        <v xml:space="preserve"> </v>
      </c>
      <c r="L134" s="52" t="str">
        <f t="shared" si="22"/>
        <v xml:space="preserve"> </v>
      </c>
      <c r="M134" s="52" t="str">
        <f t="shared" si="23"/>
        <v xml:space="preserve"> </v>
      </c>
    </row>
    <row r="135" spans="1:13" x14ac:dyDescent="0.25">
      <c r="A135" s="50">
        <v>2012</v>
      </c>
      <c r="B135" s="52">
        <f>B283</f>
        <v>1.7000000000000001E-3</v>
      </c>
      <c r="C135" s="52">
        <f>U283</f>
        <v>2.5399999999999999E-2</v>
      </c>
      <c r="D135" s="77">
        <v>7.2566044283801423E-2</v>
      </c>
      <c r="E135" s="59">
        <v>2.0694499397614363E-2</v>
      </c>
      <c r="F135" s="53">
        <v>2.2236129049438835E-2</v>
      </c>
      <c r="H135" s="50" t="str">
        <f t="shared" si="18"/>
        <v xml:space="preserve"> </v>
      </c>
      <c r="I135" s="52" t="str">
        <f t="shared" si="19"/>
        <v xml:space="preserve"> </v>
      </c>
      <c r="J135" s="52" t="str">
        <f t="shared" si="20"/>
        <v xml:space="preserve"> </v>
      </c>
      <c r="K135" s="52" t="str">
        <f t="shared" si="21"/>
        <v xml:space="preserve"> </v>
      </c>
      <c r="L135" s="52" t="str">
        <f t="shared" si="22"/>
        <v xml:space="preserve"> </v>
      </c>
      <c r="M135" s="52" t="str">
        <f t="shared" si="23"/>
        <v xml:space="preserve"> </v>
      </c>
    </row>
    <row r="136" spans="1:13" x14ac:dyDescent="0.25">
      <c r="A136" s="50">
        <v>2013</v>
      </c>
      <c r="B136" s="52">
        <v>1.2999999999999999E-3</v>
      </c>
      <c r="C136" s="52">
        <v>3.1199999999999999E-2</v>
      </c>
      <c r="D136" s="77">
        <v>0.26499411636322567</v>
      </c>
      <c r="E136" s="59">
        <v>1.4647595320435247E-2</v>
      </c>
      <c r="F136" s="53">
        <v>1.6776731402967204E-2</v>
      </c>
      <c r="I136" s="52"/>
      <c r="J136" s="52"/>
      <c r="K136" s="52"/>
      <c r="L136" s="52"/>
      <c r="M136" s="52"/>
    </row>
    <row r="137" spans="1:13" x14ac:dyDescent="0.25">
      <c r="A137" s="50">
        <v>2014</v>
      </c>
      <c r="B137" s="52">
        <v>1.1999999999999999E-3</v>
      </c>
      <c r="C137" s="52">
        <v>3.0700000000000002E-2</v>
      </c>
      <c r="D137" s="77">
        <v>7.5190659638310731E-2</v>
      </c>
      <c r="E137" s="59">
        <v>1.6221877857286904E-2</v>
      </c>
      <c r="F137" s="53">
        <v>2.5691446432917653E-2</v>
      </c>
      <c r="I137" s="52"/>
      <c r="J137" s="52"/>
      <c r="K137" s="52"/>
      <c r="L137" s="52"/>
      <c r="M137" s="52"/>
    </row>
    <row r="138" spans="1:13" x14ac:dyDescent="0.25">
      <c r="A138" s="50">
        <v>2015</v>
      </c>
      <c r="B138" s="52">
        <v>3.2000000000000002E-3</v>
      </c>
      <c r="C138" s="52">
        <v>2.5499999999999998E-2</v>
      </c>
      <c r="D138" s="77">
        <v>-2.2332852869904052E-2</v>
      </c>
      <c r="E138" s="77">
        <v>1.1869762097864722E-3</v>
      </c>
      <c r="F138" s="53">
        <v>2.8613714849531346E-2</v>
      </c>
      <c r="I138" s="52"/>
      <c r="J138" s="52"/>
      <c r="K138" s="52"/>
      <c r="L138" s="52"/>
      <c r="M138" s="52"/>
    </row>
    <row r="139" spans="1:13" x14ac:dyDescent="0.25">
      <c r="A139" s="50">
        <v>2016</v>
      </c>
      <c r="B139" s="52">
        <v>6.1000000000000004E-3</v>
      </c>
      <c r="C139" s="52">
        <v>2.2200000000000001E-2</v>
      </c>
      <c r="D139" s="77">
        <v>0.13415012771857504</v>
      </c>
      <c r="E139" s="77">
        <v>1.2946494631839389E-2</v>
      </c>
      <c r="F139" s="53">
        <v>1.4855963330601352E-2</v>
      </c>
      <c r="I139" s="52"/>
      <c r="J139" s="52"/>
      <c r="K139" s="52"/>
      <c r="L139" s="52"/>
      <c r="M139" s="52"/>
    </row>
    <row r="140" spans="1:13" x14ac:dyDescent="0.25">
      <c r="A140" s="50">
        <v>2017</v>
      </c>
      <c r="B140" s="52">
        <v>1.2E-2</v>
      </c>
      <c r="C140" s="52">
        <v>2.6499999999999999E-2</v>
      </c>
      <c r="D140" s="77">
        <v>0.25080809205266519</v>
      </c>
      <c r="E140" s="77">
        <v>1.8408391945090363E-2</v>
      </c>
      <c r="F140" s="53">
        <v>2.2521565906127083E-2</v>
      </c>
      <c r="H140" s="50" t="str">
        <f>IF($A140&lt;=$A$148,$A140," ")</f>
        <v xml:space="preserve"> </v>
      </c>
      <c r="I140" s="52" t="str">
        <f>IF($A140&lt;=$A$148,B140," ")</f>
        <v xml:space="preserve"> </v>
      </c>
      <c r="J140" s="52" t="str">
        <f>IF($A140&lt;=$A$148,C140," ")</f>
        <v xml:space="preserve"> </v>
      </c>
      <c r="K140" s="52" t="str">
        <f>IF($A140&lt;=$A$148,D140," ")</f>
        <v xml:space="preserve"> </v>
      </c>
      <c r="L140" s="52" t="str">
        <f>IF($A140&lt;=$A$148,E140," ")</f>
        <v xml:space="preserve"> </v>
      </c>
      <c r="M140" s="52" t="str">
        <f>IF($A140&lt;=$A$148,F140," ")</f>
        <v xml:space="preserve"> </v>
      </c>
    </row>
    <row r="141" spans="1:13" x14ac:dyDescent="0.25">
      <c r="B141" s="52"/>
      <c r="C141" s="52"/>
      <c r="D141" s="77"/>
      <c r="E141" s="59"/>
      <c r="F141" s="53"/>
      <c r="I141" s="52"/>
      <c r="J141" s="52"/>
      <c r="K141" s="52"/>
      <c r="L141" s="52"/>
      <c r="M141" s="52"/>
    </row>
    <row r="142" spans="1:13" x14ac:dyDescent="0.25">
      <c r="B142" s="52"/>
      <c r="C142" s="52"/>
      <c r="D142" s="77"/>
      <c r="E142" s="59"/>
      <c r="F142" s="53"/>
      <c r="I142" s="52"/>
      <c r="J142" s="52"/>
      <c r="K142" s="52"/>
      <c r="L142" s="52"/>
      <c r="M142" s="52"/>
    </row>
    <row r="143" spans="1:13" x14ac:dyDescent="0.25">
      <c r="B143" s="52"/>
      <c r="C143" s="52"/>
      <c r="D143" s="59"/>
      <c r="E143" s="59"/>
      <c r="I143" s="52"/>
      <c r="J143" s="52"/>
      <c r="K143" s="52"/>
      <c r="L143" s="52"/>
      <c r="M143" s="52"/>
    </row>
    <row r="144" spans="1:13" x14ac:dyDescent="0.25">
      <c r="B144" s="52"/>
      <c r="C144" s="52"/>
      <c r="D144" s="77"/>
      <c r="E144" s="77"/>
      <c r="I144" s="52"/>
      <c r="J144" s="52"/>
      <c r="K144" s="52"/>
      <c r="L144" s="52"/>
      <c r="M144" s="52"/>
    </row>
    <row r="145" spans="1:21" x14ac:dyDescent="0.25">
      <c r="B145" s="75" t="str">
        <f>B2</f>
        <v>1-Year</v>
      </c>
      <c r="C145" s="75" t="str">
        <f>C2</f>
        <v>20-Year</v>
      </c>
      <c r="D145" s="76" t="str">
        <f>D2</f>
        <v>DJIA</v>
      </c>
      <c r="E145" s="76" t="str">
        <f>E2</f>
        <v>CPI</v>
      </c>
      <c r="F145" s="76" t="str">
        <f>F2</f>
        <v>GDP-R</v>
      </c>
    </row>
    <row r="146" spans="1:21" x14ac:dyDescent="0.25">
      <c r="A146" s="50">
        <v>1</v>
      </c>
      <c r="B146" s="50">
        <v>2</v>
      </c>
      <c r="C146" s="50">
        <v>3</v>
      </c>
      <c r="D146" s="50">
        <v>4</v>
      </c>
      <c r="E146" s="50">
        <v>5</v>
      </c>
      <c r="F146" s="50">
        <v>6</v>
      </c>
      <c r="G146" s="50">
        <v>7</v>
      </c>
      <c r="H146" s="50">
        <v>8</v>
      </c>
      <c r="I146" s="50">
        <v>9</v>
      </c>
      <c r="J146" s="50">
        <v>10</v>
      </c>
      <c r="K146" s="50">
        <v>11</v>
      </c>
      <c r="L146" s="50">
        <v>12</v>
      </c>
      <c r="M146" s="50">
        <v>13</v>
      </c>
      <c r="N146" s="50">
        <v>14</v>
      </c>
      <c r="O146" s="50">
        <v>15</v>
      </c>
      <c r="P146" s="50">
        <v>16</v>
      </c>
      <c r="Q146" s="50">
        <v>17</v>
      </c>
      <c r="R146" s="50">
        <v>18</v>
      </c>
      <c r="S146" s="50">
        <v>19</v>
      </c>
      <c r="T146" s="50">
        <v>20</v>
      </c>
      <c r="U146" s="1">
        <v>21</v>
      </c>
    </row>
    <row r="147" spans="1:21" x14ac:dyDescent="0.25">
      <c r="A147" s="60" t="s">
        <v>22</v>
      </c>
      <c r="B147" s="61">
        <v>1</v>
      </c>
      <c r="C147" s="61">
        <v>2</v>
      </c>
      <c r="D147" s="61">
        <v>3</v>
      </c>
      <c r="E147" s="61">
        <v>4</v>
      </c>
      <c r="F147" s="61">
        <v>5</v>
      </c>
      <c r="G147" s="61">
        <v>6</v>
      </c>
      <c r="H147" s="61">
        <v>7</v>
      </c>
      <c r="I147" s="61">
        <v>8</v>
      </c>
      <c r="J147" s="61">
        <v>9</v>
      </c>
      <c r="K147" s="61">
        <v>10</v>
      </c>
      <c r="L147" s="62">
        <v>11</v>
      </c>
      <c r="M147" s="62">
        <v>12</v>
      </c>
      <c r="N147" s="62">
        <v>13</v>
      </c>
      <c r="O147" s="62">
        <v>14</v>
      </c>
      <c r="P147" s="62">
        <v>15</v>
      </c>
      <c r="Q147" s="62">
        <v>16</v>
      </c>
      <c r="R147" s="62">
        <v>17</v>
      </c>
      <c r="S147" s="62">
        <v>18</v>
      </c>
      <c r="T147" s="62">
        <v>19</v>
      </c>
      <c r="U147" s="2">
        <v>20</v>
      </c>
    </row>
    <row r="148" spans="1:21" x14ac:dyDescent="0.25">
      <c r="A148" s="63">
        <f>IF(O2=TRUE,R11,S11)</f>
        <v>1950</v>
      </c>
      <c r="B148" s="52">
        <f>VLOOKUP(A!$H$4,'1880-2002'!$A$151:$U$288,B$146)</f>
        <v>1.3500000000000002E-2</v>
      </c>
      <c r="C148" s="52">
        <f>VLOOKUP(A!$H$4,'1880-2002'!$A$151:$U$288,C$146)</f>
        <v>1.4388888888888889E-2</v>
      </c>
      <c r="D148" s="52">
        <f>VLOOKUP(A!$H$4,'1880-2002'!$A$151:$U$288,D$146)</f>
        <v>1.5277777777777777E-2</v>
      </c>
      <c r="E148" s="52">
        <f>VLOOKUP(A!$H$4,'1880-2002'!$A$151:$U$288,E$146)</f>
        <v>1.6166666666666666E-2</v>
      </c>
      <c r="F148" s="52">
        <f>VLOOKUP(A!$H$4,'1880-2002'!$A$151:$U$288,F$146)</f>
        <v>1.7055555555555553E-2</v>
      </c>
      <c r="G148" s="52">
        <f>VLOOKUP(A!$H$4,'1880-2002'!$A$151:$U$288,G$146)</f>
        <v>1.7944444444444443E-2</v>
      </c>
      <c r="H148" s="52">
        <f>VLOOKUP(A!$H$4,'1880-2002'!$A$151:$U$288,H$146)</f>
        <v>1.8833333333333334E-2</v>
      </c>
      <c r="I148" s="52">
        <f>VLOOKUP(A!$H$4,'1880-2002'!$A$151:$U$288,I$146)</f>
        <v>1.9722222222222221E-2</v>
      </c>
      <c r="J148" s="52">
        <f>VLOOKUP(A!$H$4,'1880-2002'!$A$151:$U$288,J$146)</f>
        <v>2.0611111111111108E-2</v>
      </c>
      <c r="K148" s="52">
        <f>VLOOKUP(A!$H$4,'1880-2002'!$A$151:$U$288,K$146)</f>
        <v>2.1499999999999998E-2</v>
      </c>
      <c r="L148" s="52">
        <f>VLOOKUP(A!$H$4,'1880-2002'!$A$151:$U$288,L$146)</f>
        <v>2.1719999999999996E-2</v>
      </c>
      <c r="M148" s="52">
        <f>VLOOKUP(A!$H$4,'1880-2002'!$A$151:$U$288,M$146)</f>
        <v>2.1940000000000001E-2</v>
      </c>
      <c r="N148" s="52">
        <f>VLOOKUP(A!$H$4,'1880-2002'!$A$151:$U$288,N$146)</f>
        <v>2.2160000000000003E-2</v>
      </c>
      <c r="O148" s="52">
        <f>VLOOKUP(A!$H$4,'1880-2002'!$A$151:$U$288,O$146)</f>
        <v>2.2380000000000001E-2</v>
      </c>
      <c r="P148" s="52">
        <f>VLOOKUP(A!$H$4,'1880-2002'!$A$151:$U$288,P$146)</f>
        <v>2.2599999999999999E-2</v>
      </c>
      <c r="Q148" s="52">
        <f>VLOOKUP(A!$H$4,'1880-2002'!$A$151:$U$288,Q$146)</f>
        <v>2.282E-2</v>
      </c>
      <c r="R148" s="52">
        <f>VLOOKUP(A!$H$4,'1880-2002'!$A$151:$U$288,R$146)</f>
        <v>2.3040000000000001E-2</v>
      </c>
      <c r="S148" s="52">
        <f>VLOOKUP(A!$H$4,'1880-2002'!$A$151:$U$288,S$146)</f>
        <v>2.3259999999999999E-2</v>
      </c>
      <c r="T148" s="52">
        <f>VLOOKUP(A!$H$4,'1880-2002'!$A$151:$U$288,T$146)</f>
        <v>2.3479999999999997E-2</v>
      </c>
      <c r="U148" s="52">
        <f>VLOOKUP(A!$H$4,'1880-2002'!$A$151:$U$288,U$146)</f>
        <v>2.3700000000000002E-2</v>
      </c>
    </row>
    <row r="150" spans="1:21" x14ac:dyDescent="0.25">
      <c r="A150" s="61" t="s">
        <v>0</v>
      </c>
      <c r="B150" s="61" t="s">
        <v>1</v>
      </c>
      <c r="C150" s="61" t="s">
        <v>4</v>
      </c>
      <c r="D150" s="61" t="s">
        <v>5</v>
      </c>
      <c r="E150" s="61" t="s">
        <v>6</v>
      </c>
      <c r="F150" s="61" t="s">
        <v>7</v>
      </c>
      <c r="G150" s="61" t="s">
        <v>8</v>
      </c>
      <c r="H150" s="61" t="s">
        <v>9</v>
      </c>
      <c r="I150" s="61" t="s">
        <v>10</v>
      </c>
      <c r="J150" s="61" t="s">
        <v>11</v>
      </c>
      <c r="K150" s="61" t="s">
        <v>12</v>
      </c>
      <c r="L150" s="62" t="s">
        <v>13</v>
      </c>
      <c r="M150" s="62" t="s">
        <v>14</v>
      </c>
      <c r="N150" s="62" t="s">
        <v>15</v>
      </c>
      <c r="O150" s="62" t="s">
        <v>16</v>
      </c>
      <c r="P150" s="62" t="s">
        <v>17</v>
      </c>
      <c r="Q150" s="62" t="s">
        <v>18</v>
      </c>
      <c r="R150" s="62" t="s">
        <v>19</v>
      </c>
      <c r="S150" s="62" t="s">
        <v>20</v>
      </c>
      <c r="T150" s="62" t="s">
        <v>21</v>
      </c>
      <c r="U150" s="2" t="s">
        <v>2</v>
      </c>
    </row>
    <row r="151" spans="1:21" x14ac:dyDescent="0.25">
      <c r="A151" s="50">
        <v>1880</v>
      </c>
      <c r="B151" s="52">
        <v>5.2300000000000006E-2</v>
      </c>
      <c r="C151" s="52">
        <v>5.0666666666666672E-2</v>
      </c>
      <c r="D151" s="52">
        <v>4.9033333333333345E-2</v>
      </c>
      <c r="E151" s="52">
        <v>4.7400000000000005E-2</v>
      </c>
      <c r="F151" s="52">
        <v>4.5766666666666678E-2</v>
      </c>
      <c r="G151" s="52">
        <v>4.4133333333333337E-2</v>
      </c>
      <c r="H151" s="52">
        <v>4.2500000000000003E-2</v>
      </c>
      <c r="I151" s="52">
        <v>4.0866666666666669E-2</v>
      </c>
      <c r="J151" s="52">
        <v>3.9233333333333335E-2</v>
      </c>
      <c r="K151" s="52">
        <v>3.7599999999999995E-2</v>
      </c>
      <c r="L151" s="52">
        <v>3.7489999999999996E-2</v>
      </c>
      <c r="M151" s="52">
        <v>3.7379999999999997E-2</v>
      </c>
      <c r="N151" s="52">
        <v>3.7269999999999998E-2</v>
      </c>
      <c r="O151" s="52">
        <v>3.7159999999999999E-2</v>
      </c>
      <c r="P151" s="52">
        <v>3.705E-2</v>
      </c>
      <c r="Q151" s="52">
        <v>3.6940000000000001E-2</v>
      </c>
      <c r="R151" s="52">
        <v>3.6830000000000002E-2</v>
      </c>
      <c r="S151" s="52">
        <v>3.6719999999999996E-2</v>
      </c>
      <c r="T151" s="52">
        <v>3.6610000000000004E-2</v>
      </c>
      <c r="U151" s="3">
        <v>3.6499999999999998E-2</v>
      </c>
    </row>
    <row r="152" spans="1:21" x14ac:dyDescent="0.25">
      <c r="A152" s="50">
        <v>1881</v>
      </c>
      <c r="B152" s="52">
        <v>5.3600000000000002E-2</v>
      </c>
      <c r="C152" s="52">
        <v>5.148888888888889E-2</v>
      </c>
      <c r="D152" s="52">
        <v>4.9377777777777777E-2</v>
      </c>
      <c r="E152" s="52">
        <v>4.7266666666666665E-2</v>
      </c>
      <c r="F152" s="52">
        <v>4.5155555555555553E-2</v>
      </c>
      <c r="G152" s="52">
        <v>4.3044444444444441E-2</v>
      </c>
      <c r="H152" s="52">
        <v>4.0933333333333329E-2</v>
      </c>
      <c r="I152" s="52">
        <v>3.8822222222222223E-2</v>
      </c>
      <c r="J152" s="52">
        <v>3.6711111111111111E-2</v>
      </c>
      <c r="K152" s="52">
        <v>3.4599999999999999E-2</v>
      </c>
      <c r="L152" s="52">
        <v>3.449E-2</v>
      </c>
      <c r="M152" s="52">
        <v>3.4380000000000001E-2</v>
      </c>
      <c r="N152" s="52">
        <v>3.4270000000000002E-2</v>
      </c>
      <c r="O152" s="52">
        <v>3.4159999999999996E-2</v>
      </c>
      <c r="P152" s="52">
        <v>3.4049999999999997E-2</v>
      </c>
      <c r="Q152" s="52">
        <v>3.3939999999999998E-2</v>
      </c>
      <c r="R152" s="52">
        <v>3.3829999999999999E-2</v>
      </c>
      <c r="S152" s="52">
        <v>3.372E-2</v>
      </c>
      <c r="T152" s="52">
        <v>3.3610000000000001E-2</v>
      </c>
      <c r="U152" s="3">
        <v>3.3500000000000002E-2</v>
      </c>
    </row>
    <row r="153" spans="1:21" x14ac:dyDescent="0.25">
      <c r="A153" s="50">
        <v>1882</v>
      </c>
      <c r="B153" s="52">
        <v>5.6399999999999999E-2</v>
      </c>
      <c r="C153" s="52">
        <v>5.3855555555555552E-2</v>
      </c>
      <c r="D153" s="52">
        <v>5.1311111111111113E-2</v>
      </c>
      <c r="E153" s="52">
        <v>4.8766666666666666E-2</v>
      </c>
      <c r="F153" s="52">
        <v>4.6222222222222227E-2</v>
      </c>
      <c r="G153" s="52">
        <v>4.3677777777777788E-2</v>
      </c>
      <c r="H153" s="52">
        <v>4.1133333333333341E-2</v>
      </c>
      <c r="I153" s="52">
        <v>3.8588888888888895E-2</v>
      </c>
      <c r="J153" s="52">
        <v>3.6044444444444448E-2</v>
      </c>
      <c r="K153" s="52">
        <v>3.3500000000000002E-2</v>
      </c>
      <c r="L153" s="52">
        <v>3.3390000000000003E-2</v>
      </c>
      <c r="M153" s="52">
        <v>3.3280000000000004E-2</v>
      </c>
      <c r="N153" s="52">
        <v>3.3170000000000005E-2</v>
      </c>
      <c r="O153" s="52">
        <v>3.3059999999999999E-2</v>
      </c>
      <c r="P153" s="52">
        <v>3.295E-2</v>
      </c>
      <c r="Q153" s="52">
        <v>3.2840000000000001E-2</v>
      </c>
      <c r="R153" s="52">
        <v>3.2730000000000002E-2</v>
      </c>
      <c r="S153" s="52">
        <v>3.2620000000000003E-2</v>
      </c>
      <c r="T153" s="52">
        <v>3.2510000000000004E-2</v>
      </c>
      <c r="U153" s="3">
        <v>3.2400000000000005E-2</v>
      </c>
    </row>
    <row r="154" spans="1:21" x14ac:dyDescent="0.25">
      <c r="A154" s="50">
        <v>1883</v>
      </c>
      <c r="B154" s="52">
        <v>5.62E-2</v>
      </c>
      <c r="C154" s="52">
        <v>5.3644444444444446E-2</v>
      </c>
      <c r="D154" s="52">
        <v>5.1088888888888892E-2</v>
      </c>
      <c r="E154" s="52">
        <v>4.8533333333333338E-2</v>
      </c>
      <c r="F154" s="52">
        <v>4.5977777777777777E-2</v>
      </c>
      <c r="G154" s="52">
        <v>4.3422222222222223E-2</v>
      </c>
      <c r="H154" s="52">
        <v>4.0866666666666669E-2</v>
      </c>
      <c r="I154" s="52">
        <v>3.8311111111111115E-2</v>
      </c>
      <c r="J154" s="52">
        <v>3.5755555555555561E-2</v>
      </c>
      <c r="K154" s="52">
        <v>3.32E-2</v>
      </c>
      <c r="L154" s="52">
        <v>3.3089999999999994E-2</v>
      </c>
      <c r="M154" s="52">
        <v>3.2980000000000002E-2</v>
      </c>
      <c r="N154" s="52">
        <v>3.2869999999999996E-2</v>
      </c>
      <c r="O154" s="52">
        <v>3.2759999999999997E-2</v>
      </c>
      <c r="P154" s="52">
        <v>3.2649999999999998E-2</v>
      </c>
      <c r="Q154" s="52">
        <v>3.2539999999999999E-2</v>
      </c>
      <c r="R154" s="52">
        <v>3.243E-2</v>
      </c>
      <c r="S154" s="52">
        <v>3.2319999999999995E-2</v>
      </c>
      <c r="T154" s="52">
        <v>3.2210000000000003E-2</v>
      </c>
      <c r="U154" s="3">
        <v>3.2099999999999997E-2</v>
      </c>
    </row>
    <row r="155" spans="1:21" x14ac:dyDescent="0.25">
      <c r="A155" s="50">
        <v>1884</v>
      </c>
      <c r="B155" s="52">
        <v>5.21E-2</v>
      </c>
      <c r="C155" s="52">
        <v>4.9966666666666673E-2</v>
      </c>
      <c r="D155" s="52">
        <v>4.7833333333333332E-2</v>
      </c>
      <c r="E155" s="52">
        <v>4.5700000000000005E-2</v>
      </c>
      <c r="F155" s="52">
        <v>4.356666666666667E-2</v>
      </c>
      <c r="G155" s="52">
        <v>4.1433333333333336E-2</v>
      </c>
      <c r="H155" s="52">
        <v>3.9300000000000002E-2</v>
      </c>
      <c r="I155" s="52">
        <v>3.7166666666666667E-2</v>
      </c>
      <c r="J155" s="52">
        <v>3.5033333333333333E-2</v>
      </c>
      <c r="K155" s="52">
        <v>3.2899999999999999E-2</v>
      </c>
      <c r="L155" s="52">
        <v>3.279E-2</v>
      </c>
      <c r="M155" s="52">
        <v>3.2680000000000001E-2</v>
      </c>
      <c r="N155" s="52">
        <v>3.2570000000000002E-2</v>
      </c>
      <c r="O155" s="52">
        <v>3.2460000000000003E-2</v>
      </c>
      <c r="P155" s="52">
        <v>3.2349999999999997E-2</v>
      </c>
      <c r="Q155" s="52">
        <v>3.2240000000000005E-2</v>
      </c>
      <c r="R155" s="52">
        <v>3.2129999999999999E-2</v>
      </c>
      <c r="S155" s="52">
        <v>3.202E-2</v>
      </c>
      <c r="T155" s="52">
        <v>3.1910000000000001E-2</v>
      </c>
      <c r="U155" s="3">
        <v>3.1800000000000002E-2</v>
      </c>
    </row>
    <row r="156" spans="1:21" x14ac:dyDescent="0.25">
      <c r="A156" s="50">
        <v>1885</v>
      </c>
      <c r="B156" s="52">
        <v>4.0500000000000001E-2</v>
      </c>
      <c r="C156" s="52">
        <v>3.9522222222222216E-2</v>
      </c>
      <c r="D156" s="52">
        <v>3.8544444444444437E-2</v>
      </c>
      <c r="E156" s="52">
        <v>3.7566666666666665E-2</v>
      </c>
      <c r="F156" s="52">
        <v>3.6588888888888886E-2</v>
      </c>
      <c r="G156" s="52">
        <v>3.5611111111111107E-2</v>
      </c>
      <c r="H156" s="52">
        <v>3.4633333333333328E-2</v>
      </c>
      <c r="I156" s="52">
        <v>3.3655555555555557E-2</v>
      </c>
      <c r="J156" s="52">
        <v>3.2677777777777778E-2</v>
      </c>
      <c r="K156" s="52">
        <v>3.1699999999999999E-2</v>
      </c>
      <c r="L156" s="52">
        <v>3.159E-2</v>
      </c>
      <c r="M156" s="52">
        <v>3.1480000000000001E-2</v>
      </c>
      <c r="N156" s="52">
        <v>3.1370000000000002E-2</v>
      </c>
      <c r="O156" s="52">
        <v>3.1259999999999996E-2</v>
      </c>
      <c r="P156" s="52">
        <v>3.1150000000000001E-2</v>
      </c>
      <c r="Q156" s="52">
        <v>3.1040000000000002E-2</v>
      </c>
      <c r="R156" s="52">
        <v>3.0929999999999999E-2</v>
      </c>
      <c r="S156" s="52">
        <v>3.082E-2</v>
      </c>
      <c r="T156" s="52">
        <v>3.0710000000000001E-2</v>
      </c>
      <c r="U156" s="3">
        <v>3.0600000000000002E-2</v>
      </c>
    </row>
    <row r="157" spans="1:21" x14ac:dyDescent="0.25">
      <c r="A157" s="50">
        <v>1886</v>
      </c>
      <c r="B157" s="52">
        <v>4.7699999999999992E-2</v>
      </c>
      <c r="C157" s="52">
        <v>4.5911111111111111E-2</v>
      </c>
      <c r="D157" s="52">
        <v>4.4122222222222229E-2</v>
      </c>
      <c r="E157" s="52">
        <v>4.2333333333333334E-2</v>
      </c>
      <c r="F157" s="52">
        <v>4.0544444444444439E-2</v>
      </c>
      <c r="G157" s="52">
        <v>3.875555555555555E-2</v>
      </c>
      <c r="H157" s="52">
        <v>3.6966666666666662E-2</v>
      </c>
      <c r="I157" s="52">
        <v>3.5177777777777773E-2</v>
      </c>
      <c r="J157" s="52">
        <v>3.3388888888888885E-2</v>
      </c>
      <c r="K157" s="52">
        <v>3.1600000000000003E-2</v>
      </c>
      <c r="L157" s="52">
        <v>3.1489999999999997E-2</v>
      </c>
      <c r="M157" s="52">
        <v>3.1380000000000005E-2</v>
      </c>
      <c r="N157" s="52">
        <v>3.1269999999999999E-2</v>
      </c>
      <c r="O157" s="52">
        <v>3.116E-2</v>
      </c>
      <c r="P157" s="52">
        <v>3.1050000000000001E-2</v>
      </c>
      <c r="Q157" s="52">
        <v>3.0940000000000002E-2</v>
      </c>
      <c r="R157" s="52">
        <v>3.0830000000000003E-2</v>
      </c>
      <c r="S157" s="52">
        <v>3.0720000000000001E-2</v>
      </c>
      <c r="T157" s="52">
        <v>3.0610000000000005E-2</v>
      </c>
      <c r="U157" s="3">
        <v>3.0499999999999999E-2</v>
      </c>
    </row>
    <row r="158" spans="1:21" x14ac:dyDescent="0.25">
      <c r="A158" s="50">
        <v>1887</v>
      </c>
      <c r="B158" s="52">
        <v>5.7300000000000004E-2</v>
      </c>
      <c r="C158" s="52">
        <v>5.4422222222222233E-2</v>
      </c>
      <c r="D158" s="52">
        <v>5.1544444444444455E-2</v>
      </c>
      <c r="E158" s="52">
        <v>4.8666666666666671E-2</v>
      </c>
      <c r="F158" s="52">
        <v>4.57888888888889E-2</v>
      </c>
      <c r="G158" s="52">
        <v>4.2911111111111122E-2</v>
      </c>
      <c r="H158" s="52">
        <v>4.0033333333333337E-2</v>
      </c>
      <c r="I158" s="52">
        <v>3.715555555555556E-2</v>
      </c>
      <c r="J158" s="52">
        <v>3.4277777777777782E-2</v>
      </c>
      <c r="K158" s="52">
        <v>3.1400000000000004E-2</v>
      </c>
      <c r="L158" s="52">
        <v>3.1289999999999998E-2</v>
      </c>
      <c r="M158" s="52">
        <v>3.1180000000000003E-2</v>
      </c>
      <c r="N158" s="52">
        <v>3.107E-2</v>
      </c>
      <c r="O158" s="52">
        <v>3.0960000000000001E-2</v>
      </c>
      <c r="P158" s="52">
        <v>3.0849999999999999E-2</v>
      </c>
      <c r="Q158" s="52">
        <v>3.0740000000000003E-2</v>
      </c>
      <c r="R158" s="52">
        <v>3.0630000000000001E-2</v>
      </c>
      <c r="S158" s="52">
        <v>3.0520000000000002E-2</v>
      </c>
      <c r="T158" s="52">
        <v>3.0410000000000003E-2</v>
      </c>
      <c r="U158" s="3">
        <v>3.0299999999999997E-2</v>
      </c>
    </row>
    <row r="159" spans="1:21" x14ac:dyDescent="0.25">
      <c r="A159" s="50">
        <v>1888</v>
      </c>
      <c r="B159" s="52">
        <v>4.9100000000000005E-2</v>
      </c>
      <c r="C159" s="52">
        <v>4.7122222222222225E-2</v>
      </c>
      <c r="D159" s="52">
        <v>4.5144444444444452E-2</v>
      </c>
      <c r="E159" s="52">
        <v>4.3166666666666673E-2</v>
      </c>
      <c r="F159" s="52">
        <v>4.11888888888889E-2</v>
      </c>
      <c r="G159" s="52">
        <v>3.9211111111111113E-2</v>
      </c>
      <c r="H159" s="52">
        <v>3.7233333333333334E-2</v>
      </c>
      <c r="I159" s="52">
        <v>3.5255555555555554E-2</v>
      </c>
      <c r="J159" s="52">
        <v>3.3277777777777774E-2</v>
      </c>
      <c r="K159" s="52">
        <v>3.1300000000000001E-2</v>
      </c>
      <c r="L159" s="52">
        <v>3.1189999999999999E-2</v>
      </c>
      <c r="M159" s="52">
        <v>3.108E-2</v>
      </c>
      <c r="N159" s="52">
        <v>3.0970000000000001E-2</v>
      </c>
      <c r="O159" s="52">
        <v>3.0859999999999999E-2</v>
      </c>
      <c r="P159" s="52">
        <v>3.0750000000000003E-2</v>
      </c>
      <c r="Q159" s="52">
        <v>3.0640000000000001E-2</v>
      </c>
      <c r="R159" s="52">
        <v>3.0529999999999998E-2</v>
      </c>
      <c r="S159" s="52">
        <v>3.0419999999999999E-2</v>
      </c>
      <c r="T159" s="52">
        <v>3.031E-2</v>
      </c>
      <c r="U159" s="3">
        <v>3.0200000000000001E-2</v>
      </c>
    </row>
    <row r="160" spans="1:21" x14ac:dyDescent="0.25">
      <c r="A160" s="50">
        <v>1889</v>
      </c>
      <c r="B160" s="52">
        <v>4.8499999999999995E-2</v>
      </c>
      <c r="C160" s="52">
        <v>4.6600000000000003E-2</v>
      </c>
      <c r="D160" s="52">
        <v>4.4699999999999997E-2</v>
      </c>
      <c r="E160" s="52">
        <v>4.2800000000000005E-2</v>
      </c>
      <c r="F160" s="52">
        <v>4.0899999999999999E-2</v>
      </c>
      <c r="G160" s="52">
        <v>3.9E-2</v>
      </c>
      <c r="H160" s="52">
        <v>3.7100000000000001E-2</v>
      </c>
      <c r="I160" s="52">
        <v>3.5200000000000002E-2</v>
      </c>
      <c r="J160" s="52">
        <v>3.3300000000000003E-2</v>
      </c>
      <c r="K160" s="52">
        <v>3.1400000000000004E-2</v>
      </c>
      <c r="L160" s="52">
        <v>3.1289999999999998E-2</v>
      </c>
      <c r="M160" s="52">
        <v>3.1180000000000003E-2</v>
      </c>
      <c r="N160" s="52">
        <v>3.107E-2</v>
      </c>
      <c r="O160" s="52">
        <v>3.0960000000000001E-2</v>
      </c>
      <c r="P160" s="52">
        <v>3.0849999999999999E-2</v>
      </c>
      <c r="Q160" s="52">
        <v>3.0740000000000003E-2</v>
      </c>
      <c r="R160" s="52">
        <v>3.0630000000000001E-2</v>
      </c>
      <c r="S160" s="52">
        <v>3.0520000000000002E-2</v>
      </c>
      <c r="T160" s="52">
        <v>3.0410000000000003E-2</v>
      </c>
      <c r="U160" s="3">
        <v>3.0299999999999997E-2</v>
      </c>
    </row>
    <row r="161" spans="1:21" x14ac:dyDescent="0.25">
      <c r="A161" s="50">
        <v>1890</v>
      </c>
      <c r="B161" s="52">
        <v>5.62E-2</v>
      </c>
      <c r="C161" s="52">
        <v>5.357777777777778E-2</v>
      </c>
      <c r="D161" s="52">
        <v>5.0955555555555553E-2</v>
      </c>
      <c r="E161" s="52">
        <v>4.8333333333333332E-2</v>
      </c>
      <c r="F161" s="52">
        <v>4.5711111111111105E-2</v>
      </c>
      <c r="G161" s="52">
        <v>4.3088888888888885E-2</v>
      </c>
      <c r="H161" s="52">
        <v>4.0466666666666658E-2</v>
      </c>
      <c r="I161" s="52">
        <v>3.7844444444444438E-2</v>
      </c>
      <c r="J161" s="52">
        <v>3.5222222222222224E-2</v>
      </c>
      <c r="K161" s="52">
        <v>3.2599999999999997E-2</v>
      </c>
      <c r="L161" s="52">
        <v>3.2489999999999998E-2</v>
      </c>
      <c r="M161" s="52">
        <v>3.2379999999999999E-2</v>
      </c>
      <c r="N161" s="52">
        <v>3.227E-2</v>
      </c>
      <c r="O161" s="52">
        <v>3.2159999999999994E-2</v>
      </c>
      <c r="P161" s="52">
        <v>3.2050000000000002E-2</v>
      </c>
      <c r="Q161" s="52">
        <v>3.1939999999999996E-2</v>
      </c>
      <c r="R161" s="52">
        <v>3.1829999999999997E-2</v>
      </c>
      <c r="S161" s="52">
        <v>3.1719999999999998E-2</v>
      </c>
      <c r="T161" s="52">
        <v>3.1609999999999999E-2</v>
      </c>
      <c r="U161" s="3">
        <v>3.15E-2</v>
      </c>
    </row>
    <row r="162" spans="1:21" x14ac:dyDescent="0.25">
      <c r="A162" s="50">
        <v>1891</v>
      </c>
      <c r="B162" s="52">
        <v>5.4600000000000003E-2</v>
      </c>
      <c r="C162" s="52">
        <v>5.2288888888888892E-2</v>
      </c>
      <c r="D162" s="52">
        <v>4.9977777777777781E-2</v>
      </c>
      <c r="E162" s="52">
        <v>4.7666666666666677E-2</v>
      </c>
      <c r="F162" s="52">
        <v>4.5355555555555559E-2</v>
      </c>
      <c r="G162" s="52">
        <v>4.3044444444444448E-2</v>
      </c>
      <c r="H162" s="52">
        <v>4.0733333333333344E-2</v>
      </c>
      <c r="I162" s="52">
        <v>3.8422222222222226E-2</v>
      </c>
      <c r="J162" s="52">
        <v>3.6111111111111115E-2</v>
      </c>
      <c r="K162" s="52">
        <v>3.3799999999999997E-2</v>
      </c>
      <c r="L162" s="52">
        <v>3.3689999999999998E-2</v>
      </c>
      <c r="M162" s="52">
        <v>3.3579999999999999E-2</v>
      </c>
      <c r="N162" s="52">
        <v>3.347E-2</v>
      </c>
      <c r="O162" s="52">
        <v>3.3360000000000001E-2</v>
      </c>
      <c r="P162" s="52">
        <v>3.3250000000000002E-2</v>
      </c>
      <c r="Q162" s="52">
        <v>3.3140000000000003E-2</v>
      </c>
      <c r="R162" s="52">
        <v>3.3029999999999997E-2</v>
      </c>
      <c r="S162" s="52">
        <v>3.2919999999999998E-2</v>
      </c>
      <c r="T162" s="52">
        <v>3.2809999999999999E-2</v>
      </c>
      <c r="U162" s="3">
        <v>3.27E-2</v>
      </c>
    </row>
    <row r="163" spans="1:21" x14ac:dyDescent="0.25">
      <c r="A163" s="50">
        <v>1892</v>
      </c>
      <c r="B163" s="52">
        <v>4.0999999999999995E-2</v>
      </c>
      <c r="C163" s="52">
        <v>4.0288888888888888E-2</v>
      </c>
      <c r="D163" s="52">
        <v>3.9577777777777781E-2</v>
      </c>
      <c r="E163" s="52">
        <v>3.8866666666666667E-2</v>
      </c>
      <c r="F163" s="52">
        <v>3.8155555555555554E-2</v>
      </c>
      <c r="G163" s="52">
        <v>3.7444444444444447E-2</v>
      </c>
      <c r="H163" s="52">
        <v>3.6733333333333333E-2</v>
      </c>
      <c r="I163" s="52">
        <v>3.6022222222222219E-2</v>
      </c>
      <c r="J163" s="52">
        <v>3.5311111111111113E-2</v>
      </c>
      <c r="K163" s="52">
        <v>3.4599999999999999E-2</v>
      </c>
      <c r="L163" s="52">
        <v>3.449E-2</v>
      </c>
      <c r="M163" s="52">
        <v>3.4380000000000001E-2</v>
      </c>
      <c r="N163" s="52">
        <v>3.4270000000000002E-2</v>
      </c>
      <c r="O163" s="52">
        <v>3.4159999999999996E-2</v>
      </c>
      <c r="P163" s="52">
        <v>3.4049999999999997E-2</v>
      </c>
      <c r="Q163" s="52">
        <v>3.3939999999999998E-2</v>
      </c>
      <c r="R163" s="52">
        <v>3.3829999999999999E-2</v>
      </c>
      <c r="S163" s="52">
        <v>3.372E-2</v>
      </c>
      <c r="T163" s="52">
        <v>3.3610000000000001E-2</v>
      </c>
      <c r="U163" s="3">
        <v>3.3500000000000002E-2</v>
      </c>
    </row>
    <row r="164" spans="1:21" x14ac:dyDescent="0.25">
      <c r="A164" s="50">
        <v>1893</v>
      </c>
      <c r="B164" s="52">
        <v>6.7799999999999999E-2</v>
      </c>
      <c r="C164" s="52">
        <v>6.4222222222222222E-2</v>
      </c>
      <c r="D164" s="52">
        <v>6.0644444444444445E-2</v>
      </c>
      <c r="E164" s="52">
        <v>5.7066666666666668E-2</v>
      </c>
      <c r="F164" s="52">
        <v>5.3488888888888891E-2</v>
      </c>
      <c r="G164" s="52">
        <v>4.9911111111111114E-2</v>
      </c>
      <c r="H164" s="52">
        <v>4.6333333333333337E-2</v>
      </c>
      <c r="I164" s="52">
        <v>4.2755555555555561E-2</v>
      </c>
      <c r="J164" s="52">
        <v>3.9177777777777784E-2</v>
      </c>
      <c r="K164" s="52">
        <v>3.56E-2</v>
      </c>
      <c r="L164" s="52">
        <v>3.5490000000000001E-2</v>
      </c>
      <c r="M164" s="52">
        <v>3.5380000000000002E-2</v>
      </c>
      <c r="N164" s="52">
        <v>3.5270000000000003E-2</v>
      </c>
      <c r="O164" s="52">
        <v>3.5159999999999997E-2</v>
      </c>
      <c r="P164" s="52">
        <v>3.5049999999999998E-2</v>
      </c>
      <c r="Q164" s="52">
        <v>3.4939999999999999E-2</v>
      </c>
      <c r="R164" s="52">
        <v>3.483E-2</v>
      </c>
      <c r="S164" s="52">
        <v>3.4720000000000001E-2</v>
      </c>
      <c r="T164" s="52">
        <v>3.4610000000000002E-2</v>
      </c>
      <c r="U164" s="3">
        <v>3.4500000000000003E-2</v>
      </c>
    </row>
    <row r="165" spans="1:21" x14ac:dyDescent="0.25">
      <c r="A165" s="50">
        <v>1894</v>
      </c>
      <c r="B165" s="52">
        <v>3.04E-2</v>
      </c>
      <c r="C165" s="52">
        <v>3.0922222222222226E-2</v>
      </c>
      <c r="D165" s="52">
        <v>3.1444444444444448E-2</v>
      </c>
      <c r="E165" s="52">
        <v>3.1966666666666671E-2</v>
      </c>
      <c r="F165" s="52">
        <v>3.2488888888888887E-2</v>
      </c>
      <c r="G165" s="52">
        <v>3.3011111111111109E-2</v>
      </c>
      <c r="H165" s="52">
        <v>3.3533333333333332E-2</v>
      </c>
      <c r="I165" s="52">
        <v>3.4055555555555554E-2</v>
      </c>
      <c r="J165" s="52">
        <v>3.4577777777777777E-2</v>
      </c>
      <c r="K165" s="52">
        <v>3.5099999999999999E-2</v>
      </c>
      <c r="L165" s="52">
        <v>3.4989999999999993E-2</v>
      </c>
      <c r="M165" s="52">
        <v>3.4880000000000001E-2</v>
      </c>
      <c r="N165" s="52">
        <v>3.4769999999999995E-2</v>
      </c>
      <c r="O165" s="52">
        <v>3.4659999999999996E-2</v>
      </c>
      <c r="P165" s="52">
        <v>3.4549999999999997E-2</v>
      </c>
      <c r="Q165" s="52">
        <v>3.4439999999999998E-2</v>
      </c>
      <c r="R165" s="52">
        <v>3.4329999999999999E-2</v>
      </c>
      <c r="S165" s="52">
        <v>3.422E-2</v>
      </c>
      <c r="T165" s="52">
        <v>3.4110000000000001E-2</v>
      </c>
      <c r="U165" s="3">
        <v>3.4000000000000002E-2</v>
      </c>
    </row>
    <row r="166" spans="1:21" x14ac:dyDescent="0.25">
      <c r="A166" s="50">
        <v>1895</v>
      </c>
      <c r="B166" s="52">
        <v>2.8300000000000002E-2</v>
      </c>
      <c r="C166" s="52">
        <v>2.9111111111111108E-2</v>
      </c>
      <c r="D166" s="52">
        <v>2.9922222222222218E-2</v>
      </c>
      <c r="E166" s="52">
        <v>3.0733333333333331E-2</v>
      </c>
      <c r="F166" s="52">
        <v>3.1544444444444444E-2</v>
      </c>
      <c r="G166" s="52">
        <v>3.2355555555555554E-2</v>
      </c>
      <c r="H166" s="52">
        <v>3.3166666666666664E-2</v>
      </c>
      <c r="I166" s="52">
        <v>3.397777777777778E-2</v>
      </c>
      <c r="J166" s="52">
        <v>3.478888888888889E-2</v>
      </c>
      <c r="K166" s="52">
        <v>3.56E-2</v>
      </c>
      <c r="L166" s="52">
        <v>3.5490000000000001E-2</v>
      </c>
      <c r="M166" s="52">
        <v>3.5380000000000002E-2</v>
      </c>
      <c r="N166" s="52">
        <v>3.5270000000000003E-2</v>
      </c>
      <c r="O166" s="52">
        <v>3.5159999999999997E-2</v>
      </c>
      <c r="P166" s="52">
        <v>3.5049999999999998E-2</v>
      </c>
      <c r="Q166" s="52">
        <v>3.4939999999999999E-2</v>
      </c>
      <c r="R166" s="52">
        <v>3.483E-2</v>
      </c>
      <c r="S166" s="52">
        <v>3.4720000000000001E-2</v>
      </c>
      <c r="T166" s="52">
        <v>3.4610000000000002E-2</v>
      </c>
      <c r="U166" s="3">
        <v>3.4500000000000003E-2</v>
      </c>
    </row>
    <row r="167" spans="1:21" x14ac:dyDescent="0.25">
      <c r="A167" s="50">
        <v>1896</v>
      </c>
      <c r="B167" s="52">
        <v>5.8200000000000002E-2</v>
      </c>
      <c r="C167" s="52">
        <v>5.5933333333333335E-2</v>
      </c>
      <c r="D167" s="52">
        <v>5.3666666666666668E-2</v>
      </c>
      <c r="E167" s="52">
        <v>5.1399999999999994E-2</v>
      </c>
      <c r="F167" s="52">
        <v>4.9133333333333341E-2</v>
      </c>
      <c r="G167" s="52">
        <v>4.6866666666666675E-2</v>
      </c>
      <c r="H167" s="52">
        <v>4.4600000000000001E-2</v>
      </c>
      <c r="I167" s="52">
        <v>4.2333333333333341E-2</v>
      </c>
      <c r="J167" s="52">
        <v>4.0066666666666667E-2</v>
      </c>
      <c r="K167" s="52">
        <v>3.78E-2</v>
      </c>
      <c r="L167" s="52">
        <v>3.7689999999999994E-2</v>
      </c>
      <c r="M167" s="52">
        <v>3.7580000000000002E-2</v>
      </c>
      <c r="N167" s="52">
        <v>3.7469999999999996E-2</v>
      </c>
      <c r="O167" s="52">
        <v>3.7359999999999997E-2</v>
      </c>
      <c r="P167" s="52">
        <v>3.7249999999999998E-2</v>
      </c>
      <c r="Q167" s="52">
        <v>3.7139999999999999E-2</v>
      </c>
      <c r="R167" s="52">
        <v>3.703E-2</v>
      </c>
      <c r="S167" s="52">
        <v>3.6919999999999994E-2</v>
      </c>
      <c r="T167" s="52">
        <v>3.6810000000000002E-2</v>
      </c>
      <c r="U167" s="3">
        <v>3.6699999999999997E-2</v>
      </c>
    </row>
    <row r="168" spans="1:21" x14ac:dyDescent="0.25">
      <c r="A168" s="50">
        <v>1897</v>
      </c>
      <c r="B168" s="52">
        <v>3.5000000000000003E-2</v>
      </c>
      <c r="C168" s="52">
        <v>3.5044444444444441E-2</v>
      </c>
      <c r="D168" s="52">
        <v>3.5088888888888885E-2</v>
      </c>
      <c r="E168" s="52">
        <v>3.5133333333333329E-2</v>
      </c>
      <c r="F168" s="52">
        <v>3.517777777777778E-2</v>
      </c>
      <c r="G168" s="52">
        <v>3.5222222222222224E-2</v>
      </c>
      <c r="H168" s="52">
        <v>3.5266666666666661E-2</v>
      </c>
      <c r="I168" s="52">
        <v>3.5311111111111113E-2</v>
      </c>
      <c r="J168" s="52">
        <v>3.5355555555555557E-2</v>
      </c>
      <c r="K168" s="52">
        <v>3.5400000000000001E-2</v>
      </c>
      <c r="L168" s="52">
        <v>3.5290000000000002E-2</v>
      </c>
      <c r="M168" s="52">
        <v>3.5180000000000003E-2</v>
      </c>
      <c r="N168" s="52">
        <v>3.5070000000000004E-2</v>
      </c>
      <c r="O168" s="52">
        <v>3.4959999999999998E-2</v>
      </c>
      <c r="P168" s="52">
        <v>3.4849999999999999E-2</v>
      </c>
      <c r="Q168" s="52">
        <v>3.474E-2</v>
      </c>
      <c r="R168" s="52">
        <v>3.4630000000000001E-2</v>
      </c>
      <c r="S168" s="52">
        <v>3.4520000000000002E-2</v>
      </c>
      <c r="T168" s="52">
        <v>3.4410000000000003E-2</v>
      </c>
      <c r="U168" s="3">
        <v>3.4300000000000004E-2</v>
      </c>
    </row>
    <row r="169" spans="1:21" x14ac:dyDescent="0.25">
      <c r="A169" s="50">
        <v>1898</v>
      </c>
      <c r="B169" s="52">
        <v>3.8300000000000001E-2</v>
      </c>
      <c r="C169" s="52">
        <v>3.8022222222222221E-2</v>
      </c>
      <c r="D169" s="52">
        <v>3.7744444444444449E-2</v>
      </c>
      <c r="E169" s="52">
        <v>3.7466666666666669E-2</v>
      </c>
      <c r="F169" s="52">
        <v>3.7188888888888896E-2</v>
      </c>
      <c r="G169" s="52">
        <v>3.6911111111111117E-2</v>
      </c>
      <c r="H169" s="52">
        <v>3.6633333333333337E-2</v>
      </c>
      <c r="I169" s="52">
        <v>3.6355555555555558E-2</v>
      </c>
      <c r="J169" s="52">
        <v>3.6077777777777778E-2</v>
      </c>
      <c r="K169" s="52">
        <v>3.5799999999999998E-2</v>
      </c>
      <c r="L169" s="52">
        <v>3.569E-2</v>
      </c>
      <c r="M169" s="52">
        <v>3.5580000000000001E-2</v>
      </c>
      <c r="N169" s="52">
        <v>3.5470000000000002E-2</v>
      </c>
      <c r="O169" s="52">
        <v>3.5360000000000003E-2</v>
      </c>
      <c r="P169" s="52">
        <v>3.5249999999999997E-2</v>
      </c>
      <c r="Q169" s="52">
        <v>3.5140000000000005E-2</v>
      </c>
      <c r="R169" s="52">
        <v>3.5029999999999999E-2</v>
      </c>
      <c r="S169" s="52">
        <v>3.492E-2</v>
      </c>
      <c r="T169" s="52">
        <v>3.4810000000000001E-2</v>
      </c>
      <c r="U169" s="3">
        <v>3.4700000000000002E-2</v>
      </c>
    </row>
    <row r="170" spans="1:21" x14ac:dyDescent="0.25">
      <c r="A170" s="50">
        <v>1899</v>
      </c>
      <c r="B170" s="52">
        <v>4.1500000000000002E-2</v>
      </c>
      <c r="C170" s="52">
        <v>4.0822222222222225E-2</v>
      </c>
      <c r="D170" s="52">
        <v>4.0144444444444448E-2</v>
      </c>
      <c r="E170" s="52">
        <v>3.9466666666666671E-2</v>
      </c>
      <c r="F170" s="52">
        <v>3.8788888888888894E-2</v>
      </c>
      <c r="G170" s="52">
        <v>3.8111111111111116E-2</v>
      </c>
      <c r="H170" s="52">
        <v>3.7433333333333339E-2</v>
      </c>
      <c r="I170" s="52">
        <v>3.6755555555555562E-2</v>
      </c>
      <c r="J170" s="52">
        <v>3.6077777777777778E-2</v>
      </c>
      <c r="K170" s="52">
        <v>3.5400000000000001E-2</v>
      </c>
      <c r="L170" s="52">
        <v>3.5290000000000002E-2</v>
      </c>
      <c r="M170" s="52">
        <v>3.5180000000000003E-2</v>
      </c>
      <c r="N170" s="52">
        <v>3.5070000000000004E-2</v>
      </c>
      <c r="O170" s="52">
        <v>3.4959999999999998E-2</v>
      </c>
      <c r="P170" s="52">
        <v>3.4849999999999999E-2</v>
      </c>
      <c r="Q170" s="52">
        <v>3.474E-2</v>
      </c>
      <c r="R170" s="52">
        <v>3.4630000000000001E-2</v>
      </c>
      <c r="S170" s="52">
        <v>3.4520000000000002E-2</v>
      </c>
      <c r="T170" s="52">
        <v>3.4410000000000003E-2</v>
      </c>
      <c r="U170" s="3">
        <v>3.4300000000000004E-2</v>
      </c>
    </row>
    <row r="171" spans="1:21" x14ac:dyDescent="0.25">
      <c r="A171" s="50">
        <v>1900</v>
      </c>
      <c r="B171" s="52">
        <v>3.2300000000000002E-2</v>
      </c>
      <c r="C171" s="52">
        <v>3.1933333333333334E-2</v>
      </c>
      <c r="D171" s="52">
        <v>3.1566666666666666E-2</v>
      </c>
      <c r="E171" s="52">
        <v>3.1200000000000002E-2</v>
      </c>
      <c r="F171" s="52">
        <v>3.0833333333333334E-2</v>
      </c>
      <c r="G171" s="52">
        <v>3.046666666666667E-2</v>
      </c>
      <c r="H171" s="52">
        <v>3.0099999999999998E-2</v>
      </c>
      <c r="I171" s="52">
        <v>2.9733333333333337E-2</v>
      </c>
      <c r="J171" s="52">
        <v>2.9366666666666666E-2</v>
      </c>
      <c r="K171" s="52">
        <v>2.8999999999999998E-2</v>
      </c>
      <c r="L171" s="52">
        <v>2.8994999999999996E-2</v>
      </c>
      <c r="M171" s="52">
        <v>2.8990000000000002E-2</v>
      </c>
      <c r="N171" s="52">
        <v>2.8984999999999997E-2</v>
      </c>
      <c r="O171" s="52">
        <v>2.8980000000000002E-2</v>
      </c>
      <c r="P171" s="52">
        <v>2.8975000000000001E-2</v>
      </c>
      <c r="Q171" s="52">
        <v>2.8969999999999999E-2</v>
      </c>
      <c r="R171" s="52">
        <v>2.8965000000000001E-2</v>
      </c>
      <c r="S171" s="52">
        <v>2.896E-2</v>
      </c>
      <c r="T171" s="52">
        <v>2.8955000000000002E-2</v>
      </c>
      <c r="U171" s="3">
        <v>2.895E-2</v>
      </c>
    </row>
    <row r="172" spans="1:21" x14ac:dyDescent="0.25">
      <c r="A172" s="50">
        <v>1901</v>
      </c>
      <c r="B172" s="52">
        <v>2.8999999999999998E-2</v>
      </c>
      <c r="C172" s="52">
        <v>2.8999999999999998E-2</v>
      </c>
      <c r="D172" s="52">
        <v>2.8999999999999998E-2</v>
      </c>
      <c r="E172" s="52">
        <v>2.8999999999999998E-2</v>
      </c>
      <c r="F172" s="52">
        <v>2.8999999999999998E-2</v>
      </c>
      <c r="G172" s="52">
        <v>2.8999999999999998E-2</v>
      </c>
      <c r="H172" s="52">
        <v>2.8999999999999998E-2</v>
      </c>
      <c r="I172" s="52">
        <v>2.8999999999999998E-2</v>
      </c>
      <c r="J172" s="52">
        <v>2.8999999999999998E-2</v>
      </c>
      <c r="K172" s="52">
        <v>2.8999999999999998E-2</v>
      </c>
      <c r="L172" s="52">
        <v>2.8994999999999996E-2</v>
      </c>
      <c r="M172" s="52">
        <v>2.8990000000000002E-2</v>
      </c>
      <c r="N172" s="52">
        <v>2.8984999999999997E-2</v>
      </c>
      <c r="O172" s="52">
        <v>2.8980000000000002E-2</v>
      </c>
      <c r="P172" s="52">
        <v>2.8975000000000001E-2</v>
      </c>
      <c r="Q172" s="52">
        <v>2.8969999999999999E-2</v>
      </c>
      <c r="R172" s="52">
        <v>2.8965000000000001E-2</v>
      </c>
      <c r="S172" s="52">
        <v>2.896E-2</v>
      </c>
      <c r="T172" s="52">
        <v>2.8955000000000002E-2</v>
      </c>
      <c r="U172" s="3">
        <v>2.895E-2</v>
      </c>
    </row>
    <row r="173" spans="1:21" x14ac:dyDescent="0.25">
      <c r="A173" s="50">
        <v>1902</v>
      </c>
      <c r="B173" s="52">
        <v>0.03</v>
      </c>
      <c r="C173" s="52">
        <v>0.03</v>
      </c>
      <c r="D173" s="52">
        <v>0.03</v>
      </c>
      <c r="E173" s="52">
        <v>0.03</v>
      </c>
      <c r="F173" s="52">
        <v>0.03</v>
      </c>
      <c r="G173" s="52">
        <v>0.03</v>
      </c>
      <c r="H173" s="52">
        <v>0.03</v>
      </c>
      <c r="I173" s="52">
        <v>0.03</v>
      </c>
      <c r="J173" s="52">
        <v>0.03</v>
      </c>
      <c r="K173" s="52">
        <v>0.03</v>
      </c>
      <c r="L173" s="52">
        <v>2.9994999999999997E-2</v>
      </c>
      <c r="M173" s="52">
        <v>2.9990000000000003E-2</v>
      </c>
      <c r="N173" s="52">
        <v>2.9984999999999998E-2</v>
      </c>
      <c r="O173" s="52">
        <v>2.9980000000000003E-2</v>
      </c>
      <c r="P173" s="52">
        <v>2.9975000000000002E-2</v>
      </c>
      <c r="Q173" s="52">
        <v>2.997E-2</v>
      </c>
      <c r="R173" s="52">
        <v>2.9965000000000002E-2</v>
      </c>
      <c r="S173" s="52">
        <v>2.9960000000000001E-2</v>
      </c>
      <c r="T173" s="52">
        <v>2.9955000000000002E-2</v>
      </c>
      <c r="U173" s="3">
        <v>2.9950000000000001E-2</v>
      </c>
    </row>
    <row r="174" spans="1:21" x14ac:dyDescent="0.25">
      <c r="A174" s="50">
        <v>1903</v>
      </c>
      <c r="B174" s="52">
        <v>3.15E-2</v>
      </c>
      <c r="C174" s="52">
        <v>3.15E-2</v>
      </c>
      <c r="D174" s="52">
        <v>3.15E-2</v>
      </c>
      <c r="E174" s="52">
        <v>3.15E-2</v>
      </c>
      <c r="F174" s="52">
        <v>3.15E-2</v>
      </c>
      <c r="G174" s="52">
        <v>3.15E-2</v>
      </c>
      <c r="H174" s="52">
        <v>3.15E-2</v>
      </c>
      <c r="I174" s="52">
        <v>3.15E-2</v>
      </c>
      <c r="J174" s="52">
        <v>3.15E-2</v>
      </c>
      <c r="K174" s="52">
        <v>3.15E-2</v>
      </c>
      <c r="L174" s="52">
        <v>3.1494999999999995E-2</v>
      </c>
      <c r="M174" s="52">
        <v>3.1489999999999997E-2</v>
      </c>
      <c r="N174" s="52">
        <v>3.1484999999999999E-2</v>
      </c>
      <c r="O174" s="52">
        <v>3.1480000000000001E-2</v>
      </c>
      <c r="P174" s="52">
        <v>3.1475000000000003E-2</v>
      </c>
      <c r="Q174" s="52">
        <v>3.1469999999999998E-2</v>
      </c>
      <c r="R174" s="52">
        <v>3.1465E-2</v>
      </c>
      <c r="S174" s="52">
        <v>3.1460000000000002E-2</v>
      </c>
      <c r="T174" s="52">
        <v>3.1455000000000004E-2</v>
      </c>
      <c r="U174" s="3">
        <v>3.1449999999999999E-2</v>
      </c>
    </row>
    <row r="175" spans="1:21" x14ac:dyDescent="0.25">
      <c r="A175" s="50">
        <v>1904</v>
      </c>
      <c r="B175" s="52">
        <v>3.1699999999999999E-2</v>
      </c>
      <c r="C175" s="52">
        <v>3.1699999999999999E-2</v>
      </c>
      <c r="D175" s="52">
        <v>3.1699999999999999E-2</v>
      </c>
      <c r="E175" s="52">
        <v>3.1699999999999999E-2</v>
      </c>
      <c r="F175" s="52">
        <v>3.1699999999999999E-2</v>
      </c>
      <c r="G175" s="52">
        <v>3.1699999999999999E-2</v>
      </c>
      <c r="H175" s="52">
        <v>3.1699999999999999E-2</v>
      </c>
      <c r="I175" s="52">
        <v>3.1699999999999999E-2</v>
      </c>
      <c r="J175" s="52">
        <v>3.1699999999999999E-2</v>
      </c>
      <c r="K175" s="52">
        <v>3.1699999999999999E-2</v>
      </c>
      <c r="L175" s="52">
        <v>3.1699999999999999E-2</v>
      </c>
      <c r="M175" s="52">
        <v>3.1699999999999999E-2</v>
      </c>
      <c r="N175" s="52">
        <v>3.1699999999999999E-2</v>
      </c>
      <c r="O175" s="52">
        <v>3.1699999999999999E-2</v>
      </c>
      <c r="P175" s="52">
        <v>3.1699999999999999E-2</v>
      </c>
      <c r="Q175" s="52">
        <v>3.1699999999999999E-2</v>
      </c>
      <c r="R175" s="52">
        <v>3.1699999999999999E-2</v>
      </c>
      <c r="S175" s="52">
        <v>3.1699999999999999E-2</v>
      </c>
      <c r="T175" s="52">
        <v>3.1699999999999999E-2</v>
      </c>
      <c r="U175" s="3">
        <v>3.1699999999999999E-2</v>
      </c>
    </row>
    <row r="176" spans="1:21" x14ac:dyDescent="0.25">
      <c r="A176" s="50">
        <v>1905</v>
      </c>
      <c r="B176" s="52">
        <v>3.7499999999999999E-2</v>
      </c>
      <c r="C176" s="52">
        <v>3.6833333333333329E-2</v>
      </c>
      <c r="D176" s="52">
        <v>3.6166666666666659E-2</v>
      </c>
      <c r="E176" s="52">
        <v>3.5499999999999997E-2</v>
      </c>
      <c r="F176" s="52">
        <v>3.4833333333333334E-2</v>
      </c>
      <c r="G176" s="52">
        <v>3.4166666666666665E-2</v>
      </c>
      <c r="H176" s="52">
        <v>3.3500000000000002E-2</v>
      </c>
      <c r="I176" s="52">
        <v>3.2833333333333332E-2</v>
      </c>
      <c r="J176" s="52">
        <v>3.216666666666667E-2</v>
      </c>
      <c r="K176" s="52">
        <v>3.15E-2</v>
      </c>
      <c r="L176" s="52">
        <v>3.1494999999999995E-2</v>
      </c>
      <c r="M176" s="52">
        <v>3.1489999999999997E-2</v>
      </c>
      <c r="N176" s="52">
        <v>3.1484999999999999E-2</v>
      </c>
      <c r="O176" s="52">
        <v>3.1480000000000001E-2</v>
      </c>
      <c r="P176" s="52">
        <v>3.1475000000000003E-2</v>
      </c>
      <c r="Q176" s="52">
        <v>3.1469999999999998E-2</v>
      </c>
      <c r="R176" s="52">
        <v>3.1465E-2</v>
      </c>
      <c r="S176" s="52">
        <v>3.1460000000000002E-2</v>
      </c>
      <c r="T176" s="52">
        <v>3.1455000000000004E-2</v>
      </c>
      <c r="U176" s="3">
        <v>3.1449999999999999E-2</v>
      </c>
    </row>
    <row r="177" spans="1:21" x14ac:dyDescent="0.25">
      <c r="A177" s="50">
        <v>1906</v>
      </c>
      <c r="B177" s="52">
        <v>4.4299999999999999E-2</v>
      </c>
      <c r="C177" s="52">
        <v>4.3044444444444441E-2</v>
      </c>
      <c r="D177" s="52">
        <v>4.1788888888888882E-2</v>
      </c>
      <c r="E177" s="52">
        <v>4.0533333333333331E-2</v>
      </c>
      <c r="F177" s="52">
        <v>3.9277777777777773E-2</v>
      </c>
      <c r="G177" s="52">
        <v>3.8022222222222221E-2</v>
      </c>
      <c r="H177" s="52">
        <v>3.676666666666667E-2</v>
      </c>
      <c r="I177" s="52">
        <v>3.5511111111111111E-2</v>
      </c>
      <c r="J177" s="52">
        <v>3.4255555555555553E-2</v>
      </c>
      <c r="K177" s="52">
        <v>3.3000000000000002E-2</v>
      </c>
      <c r="L177" s="52">
        <v>3.2995000000000003E-2</v>
      </c>
      <c r="M177" s="52">
        <v>3.2990000000000005E-2</v>
      </c>
      <c r="N177" s="52">
        <v>3.2985E-2</v>
      </c>
      <c r="O177" s="52">
        <v>3.2980000000000002E-2</v>
      </c>
      <c r="P177" s="52">
        <v>3.2974999999999997E-2</v>
      </c>
      <c r="Q177" s="52">
        <v>3.2969999999999999E-2</v>
      </c>
      <c r="R177" s="52">
        <v>3.2965000000000001E-2</v>
      </c>
      <c r="S177" s="52">
        <v>3.2959999999999996E-2</v>
      </c>
      <c r="T177" s="52">
        <v>3.2954999999999998E-2</v>
      </c>
      <c r="U177" s="3">
        <v>3.295E-2</v>
      </c>
    </row>
    <row r="178" spans="1:21" x14ac:dyDescent="0.25">
      <c r="A178" s="50">
        <v>1907</v>
      </c>
      <c r="B178" s="52">
        <v>4.6100000000000002E-2</v>
      </c>
      <c r="C178" s="52">
        <v>4.4900000000000002E-2</v>
      </c>
      <c r="D178" s="52">
        <v>4.3700000000000003E-2</v>
      </c>
      <c r="E178" s="52">
        <v>4.2500000000000003E-2</v>
      </c>
      <c r="F178" s="52">
        <v>4.1299999999999996E-2</v>
      </c>
      <c r="G178" s="52">
        <v>4.0099999999999997E-2</v>
      </c>
      <c r="H178" s="52">
        <v>3.8900000000000004E-2</v>
      </c>
      <c r="I178" s="52">
        <v>3.7699999999999997E-2</v>
      </c>
      <c r="J178" s="52">
        <v>3.6499999999999998E-2</v>
      </c>
      <c r="K178" s="52">
        <v>3.5299999999999998E-2</v>
      </c>
      <c r="L178" s="52">
        <v>3.5265000000000005E-2</v>
      </c>
      <c r="M178" s="52">
        <v>3.5230000000000004E-2</v>
      </c>
      <c r="N178" s="52">
        <v>3.5195000000000004E-2</v>
      </c>
      <c r="O178" s="52">
        <v>3.5159999999999997E-2</v>
      </c>
      <c r="P178" s="52">
        <v>3.5125000000000003E-2</v>
      </c>
      <c r="Q178" s="52">
        <v>3.5090000000000003E-2</v>
      </c>
      <c r="R178" s="52">
        <v>3.5055000000000003E-2</v>
      </c>
      <c r="S178" s="52">
        <v>3.5020000000000003E-2</v>
      </c>
      <c r="T178" s="52">
        <v>3.4985000000000002E-2</v>
      </c>
      <c r="U178" s="3">
        <v>3.4950000000000002E-2</v>
      </c>
    </row>
    <row r="179" spans="1:21" x14ac:dyDescent="0.25">
      <c r="A179" s="50">
        <v>1908</v>
      </c>
      <c r="B179" s="52">
        <v>4.1900000000000007E-2</v>
      </c>
      <c r="C179" s="52">
        <v>4.1233333333333337E-2</v>
      </c>
      <c r="D179" s="52">
        <v>4.0566666666666674E-2</v>
      </c>
      <c r="E179" s="52">
        <v>3.9900000000000005E-2</v>
      </c>
      <c r="F179" s="52">
        <v>3.9233333333333335E-2</v>
      </c>
      <c r="G179" s="52">
        <v>3.8566666666666666E-2</v>
      </c>
      <c r="H179" s="52">
        <v>3.7900000000000003E-2</v>
      </c>
      <c r="I179" s="52">
        <v>3.7233333333333334E-2</v>
      </c>
      <c r="J179" s="52">
        <v>3.6566666666666671E-2</v>
      </c>
      <c r="K179" s="52">
        <v>3.5900000000000001E-2</v>
      </c>
      <c r="L179" s="52">
        <v>3.5815E-2</v>
      </c>
      <c r="M179" s="52">
        <v>3.5730000000000005E-2</v>
      </c>
      <c r="N179" s="52">
        <v>3.5645000000000003E-2</v>
      </c>
      <c r="O179" s="52">
        <v>3.5560000000000001E-2</v>
      </c>
      <c r="P179" s="52">
        <v>3.5475E-2</v>
      </c>
      <c r="Q179" s="52">
        <v>3.5390000000000005E-2</v>
      </c>
      <c r="R179" s="52">
        <v>3.5305000000000003E-2</v>
      </c>
      <c r="S179" s="52">
        <v>3.5220000000000001E-2</v>
      </c>
      <c r="T179" s="52">
        <v>3.5135E-2</v>
      </c>
      <c r="U179" s="3">
        <v>3.5049999999999998E-2</v>
      </c>
    </row>
    <row r="180" spans="1:21" x14ac:dyDescent="0.25">
      <c r="A180" s="50">
        <v>1909</v>
      </c>
      <c r="B180" s="52">
        <v>3.7599999999999995E-2</v>
      </c>
      <c r="C180" s="52">
        <v>3.7388888888888888E-2</v>
      </c>
      <c r="D180" s="52">
        <v>3.7177777777777782E-2</v>
      </c>
      <c r="E180" s="52">
        <v>3.6966666666666669E-2</v>
      </c>
      <c r="F180" s="52">
        <v>3.6755555555555555E-2</v>
      </c>
      <c r="G180" s="52">
        <v>3.6544444444444449E-2</v>
      </c>
      <c r="H180" s="52">
        <v>3.6333333333333336E-2</v>
      </c>
      <c r="I180" s="52">
        <v>3.6122222222222222E-2</v>
      </c>
      <c r="J180" s="52">
        <v>3.5911111111111109E-2</v>
      </c>
      <c r="K180" s="52">
        <v>3.5699999999999996E-2</v>
      </c>
      <c r="L180" s="52">
        <v>3.5595000000000002E-2</v>
      </c>
      <c r="M180" s="52">
        <v>3.5490000000000001E-2</v>
      </c>
      <c r="N180" s="52">
        <v>3.5385000000000007E-2</v>
      </c>
      <c r="O180" s="52">
        <v>3.5280000000000006E-2</v>
      </c>
      <c r="P180" s="52">
        <v>3.5174999999999998E-2</v>
      </c>
      <c r="Q180" s="52">
        <v>3.5070000000000004E-2</v>
      </c>
      <c r="R180" s="52">
        <v>3.4965000000000003E-2</v>
      </c>
      <c r="S180" s="52">
        <v>3.4860000000000002E-2</v>
      </c>
      <c r="T180" s="52">
        <v>3.4755000000000001E-2</v>
      </c>
      <c r="U180" s="3">
        <v>3.465E-2</v>
      </c>
    </row>
    <row r="181" spans="1:21" x14ac:dyDescent="0.25">
      <c r="A181" s="50">
        <v>1910</v>
      </c>
      <c r="B181" s="52">
        <v>3.7900000000000003E-2</v>
      </c>
      <c r="C181" s="52">
        <v>3.7711111111111112E-2</v>
      </c>
      <c r="D181" s="52">
        <v>3.7522222222222228E-2</v>
      </c>
      <c r="E181" s="52">
        <v>3.7333333333333336E-2</v>
      </c>
      <c r="F181" s="52">
        <v>3.7144444444444452E-2</v>
      </c>
      <c r="G181" s="52">
        <v>3.6955555555555561E-2</v>
      </c>
      <c r="H181" s="52">
        <v>3.676666666666667E-2</v>
      </c>
      <c r="I181" s="52">
        <v>3.6577777777777779E-2</v>
      </c>
      <c r="J181" s="52">
        <v>3.6388888888888894E-2</v>
      </c>
      <c r="K181" s="52">
        <v>3.6200000000000003E-2</v>
      </c>
      <c r="L181" s="52">
        <v>3.6104999999999998E-2</v>
      </c>
      <c r="M181" s="52">
        <v>3.601E-2</v>
      </c>
      <c r="N181" s="52">
        <v>3.5915000000000002E-2</v>
      </c>
      <c r="O181" s="52">
        <v>3.5819999999999998E-2</v>
      </c>
      <c r="P181" s="52">
        <v>3.5725E-2</v>
      </c>
      <c r="Q181" s="52">
        <v>3.5630000000000002E-2</v>
      </c>
      <c r="R181" s="52">
        <v>3.5535000000000004E-2</v>
      </c>
      <c r="S181" s="52">
        <v>3.5439999999999999E-2</v>
      </c>
      <c r="T181" s="52">
        <v>3.5345000000000001E-2</v>
      </c>
      <c r="U181" s="3">
        <v>3.5249999999999997E-2</v>
      </c>
    </row>
    <row r="182" spans="1:21" x14ac:dyDescent="0.25">
      <c r="A182" s="50">
        <v>1911</v>
      </c>
      <c r="B182" s="52">
        <v>3.6900000000000002E-2</v>
      </c>
      <c r="C182" s="52">
        <v>3.6811111111111114E-2</v>
      </c>
      <c r="D182" s="52">
        <v>3.6722222222222226E-2</v>
      </c>
      <c r="E182" s="52">
        <v>3.6633333333333337E-2</v>
      </c>
      <c r="F182" s="52">
        <v>3.6544444444444449E-2</v>
      </c>
      <c r="G182" s="52">
        <v>3.6455555555555554E-2</v>
      </c>
      <c r="H182" s="52">
        <v>3.6366666666666665E-2</v>
      </c>
      <c r="I182" s="52">
        <v>3.6277777777777777E-2</v>
      </c>
      <c r="J182" s="52">
        <v>3.6188888888888888E-2</v>
      </c>
      <c r="K182" s="52">
        <v>3.61E-2</v>
      </c>
      <c r="L182" s="52">
        <v>3.5630000000000002E-2</v>
      </c>
      <c r="M182" s="52">
        <v>3.5160000000000004E-2</v>
      </c>
      <c r="N182" s="52">
        <v>3.4690000000000006E-2</v>
      </c>
      <c r="O182" s="52">
        <v>3.422E-2</v>
      </c>
      <c r="P182" s="52">
        <v>3.3750000000000002E-2</v>
      </c>
      <c r="Q182" s="52">
        <v>3.3280000000000004E-2</v>
      </c>
      <c r="R182" s="52">
        <v>3.2809999999999999E-2</v>
      </c>
      <c r="S182" s="52">
        <v>3.2340000000000001E-2</v>
      </c>
      <c r="T182" s="52">
        <v>3.1870000000000002E-2</v>
      </c>
      <c r="U182" s="3">
        <v>3.1400000000000004E-2</v>
      </c>
    </row>
    <row r="183" spans="1:21" x14ac:dyDescent="0.25">
      <c r="A183" s="50">
        <v>1912</v>
      </c>
      <c r="B183" s="52">
        <v>4.0099999999999997E-2</v>
      </c>
      <c r="C183" s="52">
        <v>3.9711111111111114E-2</v>
      </c>
      <c r="D183" s="52">
        <v>3.9322222222222224E-2</v>
      </c>
      <c r="E183" s="52">
        <v>3.8933333333333334E-2</v>
      </c>
      <c r="F183" s="52">
        <v>3.8544444444444451E-2</v>
      </c>
      <c r="G183" s="52">
        <v>3.8155555555555561E-2</v>
      </c>
      <c r="H183" s="52">
        <v>3.7766666666666671E-2</v>
      </c>
      <c r="I183" s="52">
        <v>3.7377777777777781E-2</v>
      </c>
      <c r="J183" s="52">
        <v>3.6988888888888891E-2</v>
      </c>
      <c r="K183" s="52">
        <v>3.6600000000000001E-2</v>
      </c>
      <c r="L183" s="52">
        <v>3.6119999999999999E-2</v>
      </c>
      <c r="M183" s="52">
        <v>3.5639999999999998E-2</v>
      </c>
      <c r="N183" s="52">
        <v>3.5159999999999997E-2</v>
      </c>
      <c r="O183" s="52">
        <v>3.4680000000000002E-2</v>
      </c>
      <c r="P183" s="52">
        <v>3.4200000000000001E-2</v>
      </c>
      <c r="Q183" s="52">
        <v>3.372E-2</v>
      </c>
      <c r="R183" s="52">
        <v>3.3240000000000006E-2</v>
      </c>
      <c r="S183" s="52">
        <v>3.2760000000000004E-2</v>
      </c>
      <c r="T183" s="52">
        <v>3.2280000000000003E-2</v>
      </c>
      <c r="U183" s="3">
        <v>3.1800000000000002E-2</v>
      </c>
    </row>
    <row r="184" spans="1:21" x14ac:dyDescent="0.25">
      <c r="A184" s="50">
        <v>1913</v>
      </c>
      <c r="B184" s="52">
        <v>4.3099999999999999E-2</v>
      </c>
      <c r="C184" s="52">
        <v>4.2577777777777784E-2</v>
      </c>
      <c r="D184" s="52">
        <v>4.2055555555555554E-2</v>
      </c>
      <c r="E184" s="52">
        <v>4.1533333333333332E-2</v>
      </c>
      <c r="F184" s="52">
        <v>4.1011111111111109E-2</v>
      </c>
      <c r="G184" s="52">
        <v>4.0488888888888887E-2</v>
      </c>
      <c r="H184" s="52">
        <v>3.9966666666666664E-2</v>
      </c>
      <c r="I184" s="52">
        <v>3.9444444444444442E-2</v>
      </c>
      <c r="J184" s="52">
        <v>3.8922222222222219E-2</v>
      </c>
      <c r="K184" s="52">
        <v>3.8399999999999997E-2</v>
      </c>
      <c r="L184" s="52">
        <v>3.8269999999999998E-2</v>
      </c>
      <c r="M184" s="52">
        <v>3.814E-2</v>
      </c>
      <c r="N184" s="52">
        <v>3.8010000000000002E-2</v>
      </c>
      <c r="O184" s="52">
        <v>3.7880000000000004E-2</v>
      </c>
      <c r="P184" s="52">
        <v>3.7749999999999999E-2</v>
      </c>
      <c r="Q184" s="52">
        <v>3.7619999999999994E-2</v>
      </c>
      <c r="R184" s="52">
        <v>3.7489999999999996E-2</v>
      </c>
      <c r="S184" s="52">
        <v>3.7359999999999997E-2</v>
      </c>
      <c r="T184" s="52">
        <v>3.7229999999999999E-2</v>
      </c>
      <c r="U184" s="3">
        <v>3.7100000000000001E-2</v>
      </c>
    </row>
    <row r="185" spans="1:21" x14ac:dyDescent="0.25">
      <c r="A185" s="50">
        <v>1914</v>
      </c>
      <c r="B185" s="52">
        <v>4.1799999999999997E-2</v>
      </c>
      <c r="C185" s="52">
        <v>4.1533333333333332E-2</v>
      </c>
      <c r="D185" s="52">
        <v>4.1266666666666667E-2</v>
      </c>
      <c r="E185" s="52">
        <v>4.0999999999999995E-2</v>
      </c>
      <c r="F185" s="52">
        <v>4.0733333333333344E-2</v>
      </c>
      <c r="G185" s="52">
        <v>4.0466666666666679E-2</v>
      </c>
      <c r="H185" s="52">
        <v>4.0199999999999993E-2</v>
      </c>
      <c r="I185" s="52">
        <v>3.9933333333333348E-2</v>
      </c>
      <c r="J185" s="52">
        <v>3.9666666666666676E-2</v>
      </c>
      <c r="K185" s="52">
        <v>3.9399999999999998E-2</v>
      </c>
      <c r="L185" s="52">
        <v>3.9260000000000003E-2</v>
      </c>
      <c r="M185" s="52">
        <v>3.9120000000000002E-2</v>
      </c>
      <c r="N185" s="52">
        <v>3.8980000000000008E-2</v>
      </c>
      <c r="O185" s="52">
        <v>3.8840000000000006E-2</v>
      </c>
      <c r="P185" s="52">
        <v>3.8699999999999998E-2</v>
      </c>
      <c r="Q185" s="52">
        <v>3.8559999999999997E-2</v>
      </c>
      <c r="R185" s="52">
        <v>3.8419999999999996E-2</v>
      </c>
      <c r="S185" s="52">
        <v>3.8280000000000002E-2</v>
      </c>
      <c r="T185" s="52">
        <v>3.814E-2</v>
      </c>
      <c r="U185" s="3">
        <v>3.7999999999999999E-2</v>
      </c>
    </row>
    <row r="186" spans="1:21" x14ac:dyDescent="0.25">
      <c r="A186" s="50">
        <v>1915</v>
      </c>
      <c r="B186" s="52">
        <v>3.6000000000000004E-2</v>
      </c>
      <c r="C186" s="52">
        <v>3.6222222222222225E-2</v>
      </c>
      <c r="D186" s="52">
        <v>3.6444444444444446E-2</v>
      </c>
      <c r="E186" s="52">
        <v>3.6666666666666667E-2</v>
      </c>
      <c r="F186" s="52">
        <v>3.6888888888888888E-2</v>
      </c>
      <c r="G186" s="52">
        <v>3.7111111111111109E-2</v>
      </c>
      <c r="H186" s="52">
        <v>3.7333333333333329E-2</v>
      </c>
      <c r="I186" s="52">
        <v>3.755555555555555E-2</v>
      </c>
      <c r="J186" s="52">
        <v>3.7777777777777778E-2</v>
      </c>
      <c r="K186" s="52">
        <v>3.7999999999999999E-2</v>
      </c>
      <c r="L186" s="52">
        <v>3.7945E-2</v>
      </c>
      <c r="M186" s="52">
        <v>3.789E-2</v>
      </c>
      <c r="N186" s="52">
        <v>3.7835000000000001E-2</v>
      </c>
      <c r="O186" s="52">
        <v>3.7779999999999994E-2</v>
      </c>
      <c r="P186" s="52">
        <v>3.7725000000000002E-2</v>
      </c>
      <c r="Q186" s="52">
        <v>3.7670000000000002E-2</v>
      </c>
      <c r="R186" s="52">
        <v>3.7614999999999996E-2</v>
      </c>
      <c r="S186" s="52">
        <v>3.7560000000000003E-2</v>
      </c>
      <c r="T186" s="52">
        <v>3.7504999999999997E-2</v>
      </c>
      <c r="U186" s="3">
        <v>3.7450000000000004E-2</v>
      </c>
    </row>
    <row r="187" spans="1:21" x14ac:dyDescent="0.25">
      <c r="A187" s="50">
        <v>1916</v>
      </c>
      <c r="B187" s="52">
        <v>3.39E-2</v>
      </c>
      <c r="C187" s="52">
        <v>3.4211111111111109E-2</v>
      </c>
      <c r="D187" s="52">
        <v>3.4522222222222225E-2</v>
      </c>
      <c r="E187" s="52">
        <v>3.4833333333333334E-2</v>
      </c>
      <c r="F187" s="52">
        <v>3.5144444444444443E-2</v>
      </c>
      <c r="G187" s="52">
        <v>3.5455555555555553E-2</v>
      </c>
      <c r="H187" s="52">
        <v>3.5766666666666669E-2</v>
      </c>
      <c r="I187" s="52">
        <v>3.6077777777777778E-2</v>
      </c>
      <c r="J187" s="52">
        <v>3.6388888888888887E-2</v>
      </c>
      <c r="K187" s="52">
        <v>3.6699999999999997E-2</v>
      </c>
      <c r="L187" s="52">
        <v>3.6699999999999997E-2</v>
      </c>
      <c r="M187" s="52">
        <v>3.6699999999999997E-2</v>
      </c>
      <c r="N187" s="52">
        <v>3.6699999999999997E-2</v>
      </c>
      <c r="O187" s="52">
        <v>3.6699999999999997E-2</v>
      </c>
      <c r="P187" s="52">
        <v>3.6699999999999997E-2</v>
      </c>
      <c r="Q187" s="52">
        <v>3.6699999999999997E-2</v>
      </c>
      <c r="R187" s="52">
        <v>3.6699999999999997E-2</v>
      </c>
      <c r="S187" s="52">
        <v>3.6699999999999997E-2</v>
      </c>
      <c r="T187" s="52">
        <v>3.6699999999999997E-2</v>
      </c>
      <c r="U187" s="3">
        <v>3.6699999999999997E-2</v>
      </c>
    </row>
    <row r="188" spans="1:21" x14ac:dyDescent="0.25">
      <c r="A188" s="50">
        <v>1917</v>
      </c>
      <c r="B188" s="52">
        <v>4.3899999999999995E-2</v>
      </c>
      <c r="C188" s="52">
        <v>4.3655555555555552E-2</v>
      </c>
      <c r="D188" s="52">
        <v>4.3411111111111102E-2</v>
      </c>
      <c r="E188" s="52">
        <v>4.3166666666666659E-2</v>
      </c>
      <c r="F188" s="52">
        <v>4.2922222222222216E-2</v>
      </c>
      <c r="G188" s="52">
        <v>4.2677777777777773E-2</v>
      </c>
      <c r="H188" s="52">
        <v>4.2433333333333323E-2</v>
      </c>
      <c r="I188" s="52">
        <v>4.2188888888888887E-2</v>
      </c>
      <c r="J188" s="52">
        <v>4.1944444444444444E-2</v>
      </c>
      <c r="K188" s="52">
        <v>4.1700000000000001E-2</v>
      </c>
      <c r="L188" s="52">
        <v>4.1585000000000004E-2</v>
      </c>
      <c r="M188" s="52">
        <v>4.147E-2</v>
      </c>
      <c r="N188" s="52">
        <v>4.1354999999999996E-2</v>
      </c>
      <c r="O188" s="52">
        <v>4.1239999999999999E-2</v>
      </c>
      <c r="P188" s="52">
        <v>4.1124999999999995E-2</v>
      </c>
      <c r="Q188" s="52">
        <v>4.1009999999999998E-2</v>
      </c>
      <c r="R188" s="52">
        <v>4.0895000000000001E-2</v>
      </c>
      <c r="S188" s="52">
        <v>4.0779999999999997E-2</v>
      </c>
      <c r="T188" s="52">
        <v>4.0664999999999993E-2</v>
      </c>
      <c r="U188" s="3">
        <v>4.0549999999999996E-2</v>
      </c>
    </row>
    <row r="189" spans="1:21" x14ac:dyDescent="0.25">
      <c r="A189" s="50">
        <v>1918</v>
      </c>
      <c r="B189" s="52">
        <v>5.1500000000000004E-2</v>
      </c>
      <c r="C189" s="52">
        <v>5.0922222222222223E-2</v>
      </c>
      <c r="D189" s="52">
        <v>5.0344444444444442E-2</v>
      </c>
      <c r="E189" s="52">
        <v>4.9766666666666667E-2</v>
      </c>
      <c r="F189" s="52">
        <v>4.9188888888888886E-2</v>
      </c>
      <c r="G189" s="52">
        <v>4.8611111111111105E-2</v>
      </c>
      <c r="H189" s="52">
        <v>4.8033333333333331E-2</v>
      </c>
      <c r="I189" s="52">
        <v>4.7455555555555549E-2</v>
      </c>
      <c r="J189" s="52">
        <v>4.6877777777777768E-2</v>
      </c>
      <c r="K189" s="52">
        <v>4.6300000000000001E-2</v>
      </c>
      <c r="L189" s="52">
        <v>4.6105E-2</v>
      </c>
      <c r="M189" s="52">
        <v>4.5909999999999999E-2</v>
      </c>
      <c r="N189" s="52">
        <v>4.5715000000000006E-2</v>
      </c>
      <c r="O189" s="52">
        <v>4.5520000000000005E-2</v>
      </c>
      <c r="P189" s="52">
        <v>4.5324999999999997E-2</v>
      </c>
      <c r="Q189" s="52">
        <v>4.5129999999999997E-2</v>
      </c>
      <c r="R189" s="52">
        <v>4.4935000000000003E-2</v>
      </c>
      <c r="S189" s="52">
        <v>4.4740000000000002E-2</v>
      </c>
      <c r="T189" s="52">
        <v>4.4545000000000001E-2</v>
      </c>
      <c r="U189" s="3">
        <v>4.4349999999999994E-2</v>
      </c>
    </row>
    <row r="190" spans="1:21" x14ac:dyDescent="0.25">
      <c r="A190" s="50">
        <v>1919</v>
      </c>
      <c r="B190" s="52">
        <v>5.4699999999999999E-2</v>
      </c>
      <c r="C190" s="52">
        <v>5.3977777777777777E-2</v>
      </c>
      <c r="D190" s="52">
        <v>5.3255555555555556E-2</v>
      </c>
      <c r="E190" s="52">
        <v>5.2533333333333342E-2</v>
      </c>
      <c r="F190" s="52">
        <v>5.181111111111112E-2</v>
      </c>
      <c r="G190" s="52">
        <v>5.1088888888888899E-2</v>
      </c>
      <c r="H190" s="52">
        <v>5.0366666666666671E-2</v>
      </c>
      <c r="I190" s="52">
        <v>4.9644444444444449E-2</v>
      </c>
      <c r="J190" s="52">
        <v>4.8922222222222228E-2</v>
      </c>
      <c r="K190" s="52">
        <v>4.82E-2</v>
      </c>
      <c r="L190" s="52">
        <v>4.7990000000000005E-2</v>
      </c>
      <c r="M190" s="52">
        <v>4.7780000000000003E-2</v>
      </c>
      <c r="N190" s="52">
        <v>4.7570000000000008E-2</v>
      </c>
      <c r="O190" s="52">
        <v>4.7360000000000006E-2</v>
      </c>
      <c r="P190" s="52">
        <v>4.7149999999999997E-2</v>
      </c>
      <c r="Q190" s="52">
        <v>4.6940000000000003E-2</v>
      </c>
      <c r="R190" s="52">
        <v>4.6730000000000001E-2</v>
      </c>
      <c r="S190" s="52">
        <v>4.6519999999999999E-2</v>
      </c>
      <c r="T190" s="52">
        <v>4.6310000000000004E-2</v>
      </c>
      <c r="U190" s="3">
        <v>4.6100000000000002E-2</v>
      </c>
    </row>
    <row r="191" spans="1:21" x14ac:dyDescent="0.25">
      <c r="A191" s="50">
        <v>1920</v>
      </c>
      <c r="B191" s="52">
        <v>6.1500000000000006E-2</v>
      </c>
      <c r="C191" s="52">
        <v>6.0444444444444453E-2</v>
      </c>
      <c r="D191" s="52">
        <v>5.9388888888888901E-2</v>
      </c>
      <c r="E191" s="52">
        <v>5.8333333333333341E-2</v>
      </c>
      <c r="F191" s="52">
        <v>5.7277777777777782E-2</v>
      </c>
      <c r="G191" s="52">
        <v>5.6222222222222229E-2</v>
      </c>
      <c r="H191" s="52">
        <v>5.5166666666666676E-2</v>
      </c>
      <c r="I191" s="52">
        <v>5.4111111111111117E-2</v>
      </c>
      <c r="J191" s="52">
        <v>5.305555555555555E-2</v>
      </c>
      <c r="K191" s="52">
        <v>5.2000000000000005E-2</v>
      </c>
      <c r="L191" s="52">
        <v>5.1660000000000005E-2</v>
      </c>
      <c r="M191" s="52">
        <v>5.1320000000000005E-2</v>
      </c>
      <c r="N191" s="52">
        <v>5.0979999999999998E-2</v>
      </c>
      <c r="O191" s="52">
        <v>5.0639999999999998E-2</v>
      </c>
      <c r="P191" s="52">
        <v>5.0300000000000004E-2</v>
      </c>
      <c r="Q191" s="52">
        <v>4.9960000000000004E-2</v>
      </c>
      <c r="R191" s="52">
        <v>4.9620000000000004E-2</v>
      </c>
      <c r="S191" s="52">
        <v>4.9279999999999997E-2</v>
      </c>
      <c r="T191" s="52">
        <v>4.8940000000000004E-2</v>
      </c>
      <c r="U191" s="3">
        <v>4.8600000000000004E-2</v>
      </c>
    </row>
    <row r="192" spans="1:21" x14ac:dyDescent="0.25">
      <c r="A192" s="50">
        <v>1921</v>
      </c>
      <c r="B192" s="52">
        <v>5.7500000000000002E-2</v>
      </c>
      <c r="C192" s="52">
        <v>5.6688888888888886E-2</v>
      </c>
      <c r="D192" s="52">
        <v>5.5877777777777776E-2</v>
      </c>
      <c r="E192" s="52">
        <v>5.506666666666666E-2</v>
      </c>
      <c r="F192" s="52">
        <v>5.4255555555555543E-2</v>
      </c>
      <c r="G192" s="52">
        <v>5.344444444444444E-2</v>
      </c>
      <c r="H192" s="52">
        <v>5.2633333333333338E-2</v>
      </c>
      <c r="I192" s="52">
        <v>5.1822222222222221E-2</v>
      </c>
      <c r="J192" s="52">
        <v>5.1011111111111111E-2</v>
      </c>
      <c r="K192" s="52">
        <v>5.0199999999999995E-2</v>
      </c>
      <c r="L192" s="52">
        <v>4.9880000000000008E-2</v>
      </c>
      <c r="M192" s="52">
        <v>4.9560000000000007E-2</v>
      </c>
      <c r="N192" s="52">
        <v>4.9240000000000006E-2</v>
      </c>
      <c r="O192" s="52">
        <v>4.8920000000000005E-2</v>
      </c>
      <c r="P192" s="52">
        <v>4.8600000000000004E-2</v>
      </c>
      <c r="Q192" s="52">
        <v>4.8280000000000003E-2</v>
      </c>
      <c r="R192" s="52">
        <v>4.7960000000000003E-2</v>
      </c>
      <c r="S192" s="52">
        <v>4.7640000000000002E-2</v>
      </c>
      <c r="T192" s="52">
        <v>4.7320000000000001E-2</v>
      </c>
      <c r="U192" s="3">
        <v>4.7E-2</v>
      </c>
    </row>
    <row r="193" spans="1:21" x14ac:dyDescent="0.25">
      <c r="A193" s="50">
        <v>1922</v>
      </c>
      <c r="B193" s="52">
        <v>4.7800000000000002E-2</v>
      </c>
      <c r="C193" s="52">
        <v>4.7544444444444445E-2</v>
      </c>
      <c r="D193" s="52">
        <v>4.7288888888888894E-2</v>
      </c>
      <c r="E193" s="52">
        <v>4.703333333333333E-2</v>
      </c>
      <c r="F193" s="52">
        <v>4.6777777777777772E-2</v>
      </c>
      <c r="G193" s="52">
        <v>4.6522222222222222E-2</v>
      </c>
      <c r="H193" s="52">
        <v>4.6266666666666671E-2</v>
      </c>
      <c r="I193" s="52">
        <v>4.6011111111111107E-2</v>
      </c>
      <c r="J193" s="52">
        <v>4.5755555555555549E-2</v>
      </c>
      <c r="K193" s="52">
        <v>4.5499999999999999E-2</v>
      </c>
      <c r="L193" s="52">
        <v>4.5335E-2</v>
      </c>
      <c r="M193" s="52">
        <v>4.5169999999999995E-2</v>
      </c>
      <c r="N193" s="52">
        <v>4.5004999999999996E-2</v>
      </c>
      <c r="O193" s="52">
        <v>4.4839999999999998E-2</v>
      </c>
      <c r="P193" s="52">
        <v>4.4674999999999999E-2</v>
      </c>
      <c r="Q193" s="52">
        <v>4.4509999999999994E-2</v>
      </c>
      <c r="R193" s="52">
        <v>4.4344999999999996E-2</v>
      </c>
      <c r="S193" s="52">
        <v>4.4180000000000004E-2</v>
      </c>
      <c r="T193" s="52">
        <v>4.4014999999999999E-2</v>
      </c>
      <c r="U193" s="3">
        <v>4.385E-2</v>
      </c>
    </row>
    <row r="194" spans="1:21" x14ac:dyDescent="0.25">
      <c r="A194" s="50">
        <v>1923</v>
      </c>
      <c r="B194" s="52">
        <v>4.6399999999999997E-2</v>
      </c>
      <c r="C194" s="52">
        <v>4.6155555555555547E-2</v>
      </c>
      <c r="D194" s="52">
        <v>4.5911111111111104E-2</v>
      </c>
      <c r="E194" s="52">
        <v>4.5666666666666654E-2</v>
      </c>
      <c r="F194" s="52">
        <v>4.5422222222222218E-2</v>
      </c>
      <c r="G194" s="52">
        <v>4.5177777777777768E-2</v>
      </c>
      <c r="H194" s="52">
        <v>4.4933333333333325E-2</v>
      </c>
      <c r="I194" s="52">
        <v>4.4688888888888882E-2</v>
      </c>
      <c r="J194" s="52">
        <v>4.4444444444444446E-2</v>
      </c>
      <c r="K194" s="52">
        <v>4.4199999999999996E-2</v>
      </c>
      <c r="L194" s="52">
        <v>4.4084999999999999E-2</v>
      </c>
      <c r="M194" s="52">
        <v>4.3970000000000002E-2</v>
      </c>
      <c r="N194" s="52">
        <v>4.3854999999999998E-2</v>
      </c>
      <c r="O194" s="52">
        <v>4.3739999999999994E-2</v>
      </c>
      <c r="P194" s="52">
        <v>4.3624999999999997E-2</v>
      </c>
      <c r="Q194" s="52">
        <v>4.351E-2</v>
      </c>
      <c r="R194" s="52">
        <v>4.3395000000000003E-2</v>
      </c>
      <c r="S194" s="52">
        <v>4.3279999999999992E-2</v>
      </c>
      <c r="T194" s="52">
        <v>4.3164999999999995E-2</v>
      </c>
      <c r="U194" s="3">
        <v>4.3049999999999998E-2</v>
      </c>
    </row>
    <row r="195" spans="1:21" x14ac:dyDescent="0.25">
      <c r="A195" s="50">
        <v>1924</v>
      </c>
      <c r="B195" s="52">
        <v>4.0599999999999997E-2</v>
      </c>
      <c r="C195" s="52">
        <v>4.083333333333334E-2</v>
      </c>
      <c r="D195" s="52">
        <v>4.1066666666666675E-2</v>
      </c>
      <c r="E195" s="52">
        <v>4.1299999999999996E-2</v>
      </c>
      <c r="F195" s="52">
        <v>4.1533333333333339E-2</v>
      </c>
      <c r="G195" s="52">
        <v>4.1766666666666674E-2</v>
      </c>
      <c r="H195" s="52">
        <v>4.2000000000000003E-2</v>
      </c>
      <c r="I195" s="52">
        <v>4.2233333333333345E-2</v>
      </c>
      <c r="J195" s="52">
        <v>4.246666666666668E-2</v>
      </c>
      <c r="K195" s="52">
        <v>4.2699999999999995E-2</v>
      </c>
      <c r="L195" s="52">
        <v>4.2645000000000009E-2</v>
      </c>
      <c r="M195" s="52">
        <v>4.2590000000000003E-2</v>
      </c>
      <c r="N195" s="52">
        <v>4.2534999999999996E-2</v>
      </c>
      <c r="O195" s="52">
        <v>4.2480000000000004E-2</v>
      </c>
      <c r="P195" s="52">
        <v>4.2424999999999997E-2</v>
      </c>
      <c r="Q195" s="52">
        <v>4.2369999999999998E-2</v>
      </c>
      <c r="R195" s="52">
        <v>4.2314999999999998E-2</v>
      </c>
      <c r="S195" s="52">
        <v>4.2259999999999999E-2</v>
      </c>
      <c r="T195" s="52">
        <v>4.2205000000000006E-2</v>
      </c>
      <c r="U195" s="3">
        <v>4.215E-2</v>
      </c>
    </row>
    <row r="196" spans="1:21" x14ac:dyDescent="0.25">
      <c r="A196" s="50">
        <v>1925</v>
      </c>
      <c r="B196" s="52">
        <v>3.7499999999999999E-2</v>
      </c>
      <c r="C196" s="52">
        <v>3.7855555555555559E-2</v>
      </c>
      <c r="D196" s="52">
        <v>3.8211111111111112E-2</v>
      </c>
      <c r="E196" s="52">
        <v>3.8566666666666666E-2</v>
      </c>
      <c r="F196" s="52">
        <v>3.8922222222222219E-2</v>
      </c>
      <c r="G196" s="52">
        <v>3.927777777777778E-2</v>
      </c>
      <c r="H196" s="52">
        <v>3.963333333333334E-2</v>
      </c>
      <c r="I196" s="52">
        <v>3.9988888888888893E-2</v>
      </c>
      <c r="J196" s="52">
        <v>4.0344444444444447E-2</v>
      </c>
      <c r="K196" s="52">
        <v>4.07E-2</v>
      </c>
      <c r="L196" s="52">
        <v>4.07E-2</v>
      </c>
      <c r="M196" s="52">
        <v>4.07E-2</v>
      </c>
      <c r="N196" s="52">
        <v>4.07E-2</v>
      </c>
      <c r="O196" s="52">
        <v>4.07E-2</v>
      </c>
      <c r="P196" s="52">
        <v>4.07E-2</v>
      </c>
      <c r="Q196" s="52">
        <v>4.07E-2</v>
      </c>
      <c r="R196" s="52">
        <v>4.07E-2</v>
      </c>
      <c r="S196" s="52">
        <v>4.07E-2</v>
      </c>
      <c r="T196" s="52">
        <v>4.07E-2</v>
      </c>
      <c r="U196" s="3">
        <v>4.07E-2</v>
      </c>
    </row>
    <row r="197" spans="1:21" x14ac:dyDescent="0.25">
      <c r="A197" s="50">
        <v>1926</v>
      </c>
      <c r="B197" s="52">
        <v>3.9699999999999999E-2</v>
      </c>
      <c r="C197" s="52">
        <v>3.9699999999999999E-2</v>
      </c>
      <c r="D197" s="52">
        <v>3.9699999999999999E-2</v>
      </c>
      <c r="E197" s="52">
        <v>3.9699999999999999E-2</v>
      </c>
      <c r="F197" s="52">
        <v>3.9699999999999999E-2</v>
      </c>
      <c r="G197" s="52">
        <v>3.9699999999999999E-2</v>
      </c>
      <c r="H197" s="52">
        <v>3.9699999999999999E-2</v>
      </c>
      <c r="I197" s="52">
        <v>3.9699999999999999E-2</v>
      </c>
      <c r="J197" s="52">
        <v>3.9699999999999999E-2</v>
      </c>
      <c r="K197" s="52">
        <v>3.9699999999999999E-2</v>
      </c>
      <c r="L197" s="52">
        <v>3.9699999999999999E-2</v>
      </c>
      <c r="M197" s="52">
        <v>3.9699999999999999E-2</v>
      </c>
      <c r="N197" s="52">
        <v>3.9699999999999999E-2</v>
      </c>
      <c r="O197" s="52">
        <v>3.9699999999999999E-2</v>
      </c>
      <c r="P197" s="52">
        <v>3.9699999999999999E-2</v>
      </c>
      <c r="Q197" s="52">
        <v>3.9699999999999999E-2</v>
      </c>
      <c r="R197" s="52">
        <v>3.9699999999999999E-2</v>
      </c>
      <c r="S197" s="52">
        <v>3.9699999999999999E-2</v>
      </c>
      <c r="T197" s="52">
        <v>3.9699999999999999E-2</v>
      </c>
      <c r="U197" s="3">
        <v>3.9699999999999999E-2</v>
      </c>
    </row>
    <row r="198" spans="1:21" x14ac:dyDescent="0.25">
      <c r="A198" s="50">
        <v>1927</v>
      </c>
      <c r="B198" s="52">
        <v>3.7999999999999999E-2</v>
      </c>
      <c r="C198" s="52">
        <v>3.7999999999999999E-2</v>
      </c>
      <c r="D198" s="52">
        <v>3.7999999999999999E-2</v>
      </c>
      <c r="E198" s="52">
        <v>3.7999999999999999E-2</v>
      </c>
      <c r="F198" s="52">
        <v>3.7999999999999999E-2</v>
      </c>
      <c r="G198" s="52">
        <v>3.7999999999999999E-2</v>
      </c>
      <c r="H198" s="52">
        <v>3.7999999999999999E-2</v>
      </c>
      <c r="I198" s="52">
        <v>3.7999999999999999E-2</v>
      </c>
      <c r="J198" s="52">
        <v>3.7999999999999999E-2</v>
      </c>
      <c r="K198" s="52">
        <v>3.7999999999999999E-2</v>
      </c>
      <c r="L198" s="52">
        <v>3.7995000000000001E-2</v>
      </c>
      <c r="M198" s="52">
        <v>3.7989999999999996E-2</v>
      </c>
      <c r="N198" s="52">
        <v>3.7984999999999998E-2</v>
      </c>
      <c r="O198" s="52">
        <v>3.798E-2</v>
      </c>
      <c r="P198" s="52">
        <v>3.7975000000000002E-2</v>
      </c>
      <c r="Q198" s="52">
        <v>3.7969999999999997E-2</v>
      </c>
      <c r="R198" s="52">
        <v>3.7964999999999999E-2</v>
      </c>
      <c r="S198" s="52">
        <v>3.7960000000000001E-2</v>
      </c>
      <c r="T198" s="52">
        <v>3.7954999999999996E-2</v>
      </c>
      <c r="U198" s="3">
        <v>3.7949999999999998E-2</v>
      </c>
    </row>
    <row r="199" spans="1:21" x14ac:dyDescent="0.25">
      <c r="A199" s="50">
        <v>1928</v>
      </c>
      <c r="B199" s="52">
        <v>4.2800000000000005E-2</v>
      </c>
      <c r="C199" s="52">
        <v>4.2411111111111115E-2</v>
      </c>
      <c r="D199" s="52">
        <v>4.2022222222222225E-2</v>
      </c>
      <c r="E199" s="52">
        <v>4.1633333333333342E-2</v>
      </c>
      <c r="F199" s="52">
        <v>4.1244444444444452E-2</v>
      </c>
      <c r="G199" s="52">
        <v>4.0855555555555562E-2</v>
      </c>
      <c r="H199" s="52">
        <v>4.0466666666666672E-2</v>
      </c>
      <c r="I199" s="52">
        <v>4.0077777777777782E-2</v>
      </c>
      <c r="J199" s="52">
        <v>3.9688888888888892E-2</v>
      </c>
      <c r="K199" s="52">
        <v>3.9300000000000002E-2</v>
      </c>
      <c r="L199" s="52">
        <v>3.9239999999999997E-2</v>
      </c>
      <c r="M199" s="52">
        <v>3.918E-2</v>
      </c>
      <c r="N199" s="52">
        <v>3.9120000000000002E-2</v>
      </c>
      <c r="O199" s="52">
        <v>3.9059999999999997E-2</v>
      </c>
      <c r="P199" s="52">
        <v>3.9E-2</v>
      </c>
      <c r="Q199" s="52">
        <v>3.8940000000000002E-2</v>
      </c>
      <c r="R199" s="52">
        <v>3.8879999999999998E-2</v>
      </c>
      <c r="S199" s="52">
        <v>3.8819999999999993E-2</v>
      </c>
      <c r="T199" s="52">
        <v>3.8760000000000003E-2</v>
      </c>
      <c r="U199" s="3">
        <v>3.8699999999999998E-2</v>
      </c>
    </row>
    <row r="200" spans="1:21" x14ac:dyDescent="0.25">
      <c r="A200" s="50">
        <v>1929</v>
      </c>
      <c r="B200" s="52">
        <v>4.4600000000000001E-2</v>
      </c>
      <c r="C200" s="52">
        <v>4.4211111111111111E-2</v>
      </c>
      <c r="D200" s="52">
        <v>4.3822222222222228E-2</v>
      </c>
      <c r="E200" s="52">
        <v>4.3433333333333338E-2</v>
      </c>
      <c r="F200" s="52">
        <v>4.3044444444444448E-2</v>
      </c>
      <c r="G200" s="52">
        <v>4.2655555555555565E-2</v>
      </c>
      <c r="H200" s="52">
        <v>4.2266666666666675E-2</v>
      </c>
      <c r="I200" s="52">
        <v>4.1877777777777785E-2</v>
      </c>
      <c r="J200" s="52">
        <v>4.1488888888888888E-2</v>
      </c>
      <c r="K200" s="52">
        <v>4.1100000000000005E-2</v>
      </c>
      <c r="L200" s="52">
        <v>4.1035000000000002E-2</v>
      </c>
      <c r="M200" s="52">
        <v>4.0970000000000006E-2</v>
      </c>
      <c r="N200" s="52">
        <v>4.0905000000000004E-2</v>
      </c>
      <c r="O200" s="52">
        <v>4.0840000000000008E-2</v>
      </c>
      <c r="P200" s="52">
        <v>4.0774999999999999E-2</v>
      </c>
      <c r="Q200" s="52">
        <v>4.0709999999999996E-2</v>
      </c>
      <c r="R200" s="52">
        <v>4.0645000000000001E-2</v>
      </c>
      <c r="S200" s="52">
        <v>4.0579999999999998E-2</v>
      </c>
      <c r="T200" s="52">
        <v>4.0514999999999995E-2</v>
      </c>
      <c r="U200" s="3">
        <v>4.045E-2</v>
      </c>
    </row>
    <row r="201" spans="1:21" x14ac:dyDescent="0.25">
      <c r="A201" s="50">
        <v>1930</v>
      </c>
      <c r="B201" s="52">
        <v>3.3500000000000002E-2</v>
      </c>
      <c r="C201" s="52">
        <v>3.4044444444444447E-2</v>
      </c>
      <c r="D201" s="52">
        <v>3.4588888888888891E-2</v>
      </c>
      <c r="E201" s="52">
        <v>3.5133333333333336E-2</v>
      </c>
      <c r="F201" s="52">
        <v>3.567777777777778E-2</v>
      </c>
      <c r="G201" s="52">
        <v>3.6222222222222225E-2</v>
      </c>
      <c r="H201" s="52">
        <v>3.676666666666667E-2</v>
      </c>
      <c r="I201" s="52">
        <v>3.7311111111111114E-2</v>
      </c>
      <c r="J201" s="52">
        <v>3.7855555555555559E-2</v>
      </c>
      <c r="K201" s="52">
        <v>3.8399999999999997E-2</v>
      </c>
      <c r="L201" s="52">
        <v>3.8429999999999999E-2</v>
      </c>
      <c r="M201" s="52">
        <v>3.8460000000000001E-2</v>
      </c>
      <c r="N201" s="52">
        <v>3.8490000000000003E-2</v>
      </c>
      <c r="O201" s="52">
        <v>3.8520000000000006E-2</v>
      </c>
      <c r="P201" s="52">
        <v>3.8550000000000001E-2</v>
      </c>
      <c r="Q201" s="52">
        <v>3.8579999999999996E-2</v>
      </c>
      <c r="R201" s="52">
        <v>3.8609999999999998E-2</v>
      </c>
      <c r="S201" s="52">
        <v>3.8640000000000001E-2</v>
      </c>
      <c r="T201" s="52">
        <v>3.8670000000000003E-2</v>
      </c>
      <c r="U201" s="3">
        <v>3.8699999999999998E-2</v>
      </c>
    </row>
    <row r="202" spans="1:21" x14ac:dyDescent="0.25">
      <c r="A202" s="50">
        <v>1931</v>
      </c>
      <c r="B202" s="52">
        <v>3.1400000000000004E-2</v>
      </c>
      <c r="C202" s="52">
        <v>3.2344444444444446E-2</v>
      </c>
      <c r="D202" s="52">
        <v>3.3288888888888896E-2</v>
      </c>
      <c r="E202" s="52">
        <v>3.4233333333333338E-2</v>
      </c>
      <c r="F202" s="52">
        <v>3.517777777777778E-2</v>
      </c>
      <c r="G202" s="52">
        <v>3.6122222222222229E-2</v>
      </c>
      <c r="H202" s="52">
        <v>3.7066666666666671E-2</v>
      </c>
      <c r="I202" s="52">
        <v>3.8011111111111114E-2</v>
      </c>
      <c r="J202" s="52">
        <v>3.8955555555555563E-2</v>
      </c>
      <c r="K202" s="52">
        <v>3.9900000000000005E-2</v>
      </c>
      <c r="L202" s="52">
        <v>3.993E-2</v>
      </c>
      <c r="M202" s="52">
        <v>3.9960000000000002E-2</v>
      </c>
      <c r="N202" s="52">
        <v>3.9990000000000005E-2</v>
      </c>
      <c r="O202" s="52">
        <v>4.0020000000000007E-2</v>
      </c>
      <c r="P202" s="52">
        <v>4.0050000000000002E-2</v>
      </c>
      <c r="Q202" s="52">
        <v>4.0079999999999998E-2</v>
      </c>
      <c r="R202" s="52">
        <v>4.011E-2</v>
      </c>
      <c r="S202" s="52">
        <v>4.0140000000000002E-2</v>
      </c>
      <c r="T202" s="52">
        <v>4.0170000000000004E-2</v>
      </c>
      <c r="U202" s="3">
        <v>4.0199999999999993E-2</v>
      </c>
    </row>
    <row r="203" spans="1:21" x14ac:dyDescent="0.25">
      <c r="A203" s="50">
        <v>1932</v>
      </c>
      <c r="B203" s="52">
        <v>2.92E-2</v>
      </c>
      <c r="C203" s="52">
        <v>3.0366666666666667E-2</v>
      </c>
      <c r="D203" s="52">
        <v>3.153333333333333E-2</v>
      </c>
      <c r="E203" s="52">
        <v>3.27E-2</v>
      </c>
      <c r="F203" s="52">
        <v>3.386666666666667E-2</v>
      </c>
      <c r="G203" s="52">
        <v>3.5033333333333333E-2</v>
      </c>
      <c r="H203" s="52">
        <v>3.6200000000000003E-2</v>
      </c>
      <c r="I203" s="52">
        <v>3.7366666666666666E-2</v>
      </c>
      <c r="J203" s="52">
        <v>3.8533333333333336E-2</v>
      </c>
      <c r="K203" s="52">
        <v>3.9699999999999999E-2</v>
      </c>
      <c r="L203" s="52">
        <v>3.9754999999999992E-2</v>
      </c>
      <c r="M203" s="52">
        <v>3.9809999999999998E-2</v>
      </c>
      <c r="N203" s="52">
        <v>3.9865000000000005E-2</v>
      </c>
      <c r="O203" s="52">
        <v>3.9919999999999997E-2</v>
      </c>
      <c r="P203" s="52">
        <v>3.9975000000000004E-2</v>
      </c>
      <c r="Q203" s="52">
        <v>4.0030000000000003E-2</v>
      </c>
      <c r="R203" s="52">
        <v>4.008500000000001E-2</v>
      </c>
      <c r="S203" s="52">
        <v>4.0140000000000002E-2</v>
      </c>
      <c r="T203" s="52">
        <v>4.0195000000000002E-2</v>
      </c>
      <c r="U203" s="3">
        <v>4.0250000000000001E-2</v>
      </c>
    </row>
    <row r="204" spans="1:21" x14ac:dyDescent="0.25">
      <c r="A204" s="50">
        <v>1933</v>
      </c>
      <c r="B204" s="52">
        <v>2.23E-2</v>
      </c>
      <c r="C204" s="52">
        <v>2.367777777777778E-2</v>
      </c>
      <c r="D204" s="52">
        <v>2.5055555555555557E-2</v>
      </c>
      <c r="E204" s="52">
        <v>2.6433333333333336E-2</v>
      </c>
      <c r="F204" s="52">
        <v>2.7811111111111116E-2</v>
      </c>
      <c r="G204" s="52">
        <v>2.9188888888888889E-2</v>
      </c>
      <c r="H204" s="52">
        <v>3.0566666666666666E-2</v>
      </c>
      <c r="I204" s="52">
        <v>3.1944444444444449E-2</v>
      </c>
      <c r="J204" s="52">
        <v>3.3322222222222225E-2</v>
      </c>
      <c r="K204" s="52">
        <v>3.4700000000000002E-2</v>
      </c>
      <c r="L204" s="52">
        <v>3.4860000000000002E-2</v>
      </c>
      <c r="M204" s="52">
        <v>3.5020000000000003E-2</v>
      </c>
      <c r="N204" s="52">
        <v>3.5180000000000003E-2</v>
      </c>
      <c r="O204" s="52">
        <v>3.5340000000000003E-2</v>
      </c>
      <c r="P204" s="52">
        <v>3.5499999999999997E-2</v>
      </c>
      <c r="Q204" s="52">
        <v>3.5659999999999997E-2</v>
      </c>
      <c r="R204" s="52">
        <v>3.5819999999999998E-2</v>
      </c>
      <c r="S204" s="52">
        <v>3.5979999999999998E-2</v>
      </c>
      <c r="T204" s="52">
        <v>3.6139999999999999E-2</v>
      </c>
      <c r="U204" s="3">
        <v>3.6299999999999999E-2</v>
      </c>
    </row>
    <row r="205" spans="1:21" x14ac:dyDescent="0.25">
      <c r="A205" s="50">
        <v>1934</v>
      </c>
      <c r="B205" s="52">
        <v>1.46E-2</v>
      </c>
      <c r="C205" s="52">
        <v>1.6277777777777776E-2</v>
      </c>
      <c r="D205" s="52">
        <v>1.7955555555555554E-2</v>
      </c>
      <c r="E205" s="52">
        <v>1.9633333333333332E-2</v>
      </c>
      <c r="F205" s="52">
        <v>2.1311111111111111E-2</v>
      </c>
      <c r="G205" s="52">
        <v>2.2988888888888889E-2</v>
      </c>
      <c r="H205" s="52">
        <v>2.4666666666666667E-2</v>
      </c>
      <c r="I205" s="52">
        <v>2.6344444444444445E-2</v>
      </c>
      <c r="J205" s="52">
        <v>2.8022222222222223E-2</v>
      </c>
      <c r="K205" s="52">
        <v>2.9700000000000001E-2</v>
      </c>
      <c r="L205" s="52">
        <v>2.9990000000000003E-2</v>
      </c>
      <c r="M205" s="52">
        <v>3.0280000000000001E-2</v>
      </c>
      <c r="N205" s="52">
        <v>3.0570000000000003E-2</v>
      </c>
      <c r="O205" s="52">
        <v>3.0860000000000002E-2</v>
      </c>
      <c r="P205" s="52">
        <v>3.1150000000000001E-2</v>
      </c>
      <c r="Q205" s="52">
        <v>3.1440000000000003E-2</v>
      </c>
      <c r="R205" s="52">
        <v>3.1730000000000001E-2</v>
      </c>
      <c r="S205" s="52">
        <v>3.2020000000000007E-2</v>
      </c>
      <c r="T205" s="52">
        <v>3.2310000000000005E-2</v>
      </c>
      <c r="U205" s="3">
        <v>3.2599999999999997E-2</v>
      </c>
    </row>
    <row r="206" spans="1:21" x14ac:dyDescent="0.25">
      <c r="A206" s="50">
        <v>1935</v>
      </c>
      <c r="B206" s="52">
        <v>4.5000000000000005E-3</v>
      </c>
      <c r="C206" s="52">
        <v>6.7111111111111113E-3</v>
      </c>
      <c r="D206" s="52">
        <v>8.922222222222222E-3</v>
      </c>
      <c r="E206" s="52">
        <v>1.1133333333333334E-2</v>
      </c>
      <c r="F206" s="52">
        <v>1.3344444444444443E-2</v>
      </c>
      <c r="G206" s="52">
        <v>1.5555555555555553E-2</v>
      </c>
      <c r="H206" s="52">
        <v>1.7766666666666663E-2</v>
      </c>
      <c r="I206" s="52">
        <v>1.9977777777777775E-2</v>
      </c>
      <c r="J206" s="52">
        <v>2.218888888888889E-2</v>
      </c>
      <c r="K206" s="52">
        <v>2.4399999999999998E-2</v>
      </c>
      <c r="L206" s="52">
        <v>2.4784999999999998E-2</v>
      </c>
      <c r="M206" s="52">
        <v>2.5169999999999998E-2</v>
      </c>
      <c r="N206" s="52">
        <v>2.5554999999999998E-2</v>
      </c>
      <c r="O206" s="52">
        <v>2.5939999999999998E-2</v>
      </c>
      <c r="P206" s="52">
        <v>2.6324999999999998E-2</v>
      </c>
      <c r="Q206" s="52">
        <v>2.6710000000000001E-2</v>
      </c>
      <c r="R206" s="52">
        <v>2.7095000000000001E-2</v>
      </c>
      <c r="S206" s="52">
        <v>2.7480000000000001E-2</v>
      </c>
      <c r="T206" s="52">
        <v>2.7865000000000001E-2</v>
      </c>
      <c r="U206" s="3">
        <v>2.8250000000000001E-2</v>
      </c>
    </row>
    <row r="207" spans="1:21" x14ac:dyDescent="0.25">
      <c r="A207" s="50">
        <v>1936</v>
      </c>
      <c r="B207" s="52">
        <v>2.7000000000000001E-3</v>
      </c>
      <c r="C207" s="52">
        <v>4.7666666666666664E-3</v>
      </c>
      <c r="D207" s="52">
        <v>6.8333333333333336E-3</v>
      </c>
      <c r="E207" s="52">
        <v>8.8999999999999999E-3</v>
      </c>
      <c r="F207" s="52">
        <v>1.0966666666666666E-2</v>
      </c>
      <c r="G207" s="52">
        <v>1.3033333333333333E-2</v>
      </c>
      <c r="H207" s="52">
        <v>1.5100000000000001E-2</v>
      </c>
      <c r="I207" s="52">
        <v>1.7166666666666667E-2</v>
      </c>
      <c r="J207" s="52">
        <v>1.9233333333333335E-2</v>
      </c>
      <c r="K207" s="52">
        <v>2.1299999999999999E-2</v>
      </c>
      <c r="L207" s="52">
        <v>2.1760000000000002E-2</v>
      </c>
      <c r="M207" s="52">
        <v>2.222E-2</v>
      </c>
      <c r="N207" s="52">
        <v>2.2679999999999999E-2</v>
      </c>
      <c r="O207" s="52">
        <v>2.3140000000000001E-2</v>
      </c>
      <c r="P207" s="52">
        <v>2.3599999999999999E-2</v>
      </c>
      <c r="Q207" s="52">
        <v>2.4060000000000002E-2</v>
      </c>
      <c r="R207" s="52">
        <v>2.452E-2</v>
      </c>
      <c r="S207" s="52">
        <v>2.4980000000000002E-2</v>
      </c>
      <c r="T207" s="52">
        <v>2.5440000000000004E-2</v>
      </c>
      <c r="U207" s="3">
        <v>2.5899999999999999E-2</v>
      </c>
    </row>
    <row r="208" spans="1:21" x14ac:dyDescent="0.25">
      <c r="A208" s="50">
        <v>1937</v>
      </c>
      <c r="B208" s="52">
        <v>3.9000000000000003E-3</v>
      </c>
      <c r="C208" s="52">
        <v>5.8111111111111115E-3</v>
      </c>
      <c r="D208" s="52">
        <v>7.7222222222222223E-3</v>
      </c>
      <c r="E208" s="52">
        <v>9.633333333333334E-3</v>
      </c>
      <c r="F208" s="52">
        <v>1.1544444444444446E-2</v>
      </c>
      <c r="G208" s="52">
        <v>1.3455555555555559E-2</v>
      </c>
      <c r="H208" s="52">
        <v>1.5366666666666671E-2</v>
      </c>
      <c r="I208" s="52">
        <v>1.7277777777777781E-2</v>
      </c>
      <c r="J208" s="52">
        <v>1.9188888888888891E-2</v>
      </c>
      <c r="K208" s="52">
        <v>2.1099999999999997E-2</v>
      </c>
      <c r="L208" s="52">
        <v>2.1515000000000003E-2</v>
      </c>
      <c r="M208" s="52">
        <v>2.1930000000000002E-2</v>
      </c>
      <c r="N208" s="52">
        <v>2.2345E-2</v>
      </c>
      <c r="O208" s="52">
        <v>2.2760000000000002E-2</v>
      </c>
      <c r="P208" s="52">
        <v>2.3174999999999998E-2</v>
      </c>
      <c r="Q208" s="52">
        <v>2.359E-2</v>
      </c>
      <c r="R208" s="52">
        <v>2.4005000000000002E-2</v>
      </c>
      <c r="S208" s="52">
        <v>2.4420000000000001E-2</v>
      </c>
      <c r="T208" s="52">
        <v>2.4834999999999999E-2</v>
      </c>
      <c r="U208" s="3">
        <v>2.5249999999999998E-2</v>
      </c>
    </row>
    <row r="209" spans="1:21" x14ac:dyDescent="0.25">
      <c r="A209" s="50">
        <v>1938</v>
      </c>
      <c r="B209" s="52">
        <v>3.3E-3</v>
      </c>
      <c r="C209" s="52">
        <v>5.1666666666666658E-3</v>
      </c>
      <c r="D209" s="52">
        <v>7.0333333333333333E-3</v>
      </c>
      <c r="E209" s="52">
        <v>8.8999999999999999E-3</v>
      </c>
      <c r="F209" s="52">
        <v>1.0766666666666669E-2</v>
      </c>
      <c r="G209" s="52">
        <v>1.2633333333333337E-2</v>
      </c>
      <c r="H209" s="52">
        <v>1.4499999999999999E-2</v>
      </c>
      <c r="I209" s="52">
        <v>1.6366666666666668E-2</v>
      </c>
      <c r="J209" s="52">
        <v>1.8233333333333338E-2</v>
      </c>
      <c r="K209" s="52">
        <v>2.0099999999999996E-2</v>
      </c>
      <c r="L209" s="52">
        <v>2.0490000000000005E-2</v>
      </c>
      <c r="M209" s="52">
        <v>2.0879999999999999E-2</v>
      </c>
      <c r="N209" s="52">
        <v>2.1270000000000001E-2</v>
      </c>
      <c r="O209" s="52">
        <v>2.1659999999999999E-2</v>
      </c>
      <c r="P209" s="52">
        <v>2.205E-2</v>
      </c>
      <c r="Q209" s="52">
        <v>2.2440000000000002E-2</v>
      </c>
      <c r="R209" s="52">
        <v>2.283E-2</v>
      </c>
      <c r="S209" s="52">
        <v>2.3220000000000001E-2</v>
      </c>
      <c r="T209" s="52">
        <v>2.3609999999999999E-2</v>
      </c>
      <c r="U209" s="3">
        <v>2.4E-2</v>
      </c>
    </row>
    <row r="210" spans="1:21" x14ac:dyDescent="0.25">
      <c r="A210" s="50">
        <v>1939</v>
      </c>
      <c r="B210" s="52">
        <v>1.1000000000000001E-3</v>
      </c>
      <c r="C210" s="52">
        <v>2.8555555555555556E-3</v>
      </c>
      <c r="D210" s="52">
        <v>4.611111111111111E-3</v>
      </c>
      <c r="E210" s="52">
        <v>6.3666666666666672E-3</v>
      </c>
      <c r="F210" s="52">
        <v>8.1222222222222234E-3</v>
      </c>
      <c r="G210" s="52">
        <v>9.8777777777777787E-3</v>
      </c>
      <c r="H210" s="52">
        <v>1.1633333333333334E-2</v>
      </c>
      <c r="I210" s="52">
        <v>1.3388888888888888E-2</v>
      </c>
      <c r="J210" s="52">
        <v>1.5144444444444445E-2</v>
      </c>
      <c r="K210" s="52">
        <v>1.6899999999999998E-2</v>
      </c>
      <c r="L210" s="52">
        <v>1.7429999999999998E-2</v>
      </c>
      <c r="M210" s="52">
        <v>1.7959999999999997E-2</v>
      </c>
      <c r="N210" s="52">
        <v>1.8490000000000003E-2</v>
      </c>
      <c r="O210" s="52">
        <v>1.9020000000000002E-2</v>
      </c>
      <c r="P210" s="52">
        <v>1.9550000000000001E-2</v>
      </c>
      <c r="Q210" s="52">
        <v>2.0080000000000001E-2</v>
      </c>
      <c r="R210" s="52">
        <v>2.061E-2</v>
      </c>
      <c r="S210" s="52">
        <v>2.1140000000000003E-2</v>
      </c>
      <c r="T210" s="52">
        <v>2.1670000000000002E-2</v>
      </c>
      <c r="U210" s="3">
        <v>2.2200000000000001E-2</v>
      </c>
    </row>
    <row r="211" spans="1:21" x14ac:dyDescent="0.25">
      <c r="A211" s="50">
        <v>1940</v>
      </c>
      <c r="B211" s="52">
        <v>2.9999999999999997E-4</v>
      </c>
      <c r="C211" s="52">
        <v>1.9777777777777775E-3</v>
      </c>
      <c r="D211" s="52">
        <v>3.6555555555555551E-3</v>
      </c>
      <c r="E211" s="52">
        <v>5.3333333333333332E-3</v>
      </c>
      <c r="F211" s="52">
        <v>7.0111111111111112E-3</v>
      </c>
      <c r="G211" s="52">
        <v>8.6888888888888901E-3</v>
      </c>
      <c r="H211" s="52">
        <v>1.0366666666666666E-2</v>
      </c>
      <c r="I211" s="52">
        <v>1.2044444444444444E-2</v>
      </c>
      <c r="J211" s="52">
        <v>1.3722222222222222E-2</v>
      </c>
      <c r="K211" s="52">
        <v>1.54E-2</v>
      </c>
      <c r="L211" s="52">
        <v>1.6004999999999998E-2</v>
      </c>
      <c r="M211" s="52">
        <v>1.661E-2</v>
      </c>
      <c r="N211" s="52">
        <v>1.7214999999999998E-2</v>
      </c>
      <c r="O211" s="52">
        <v>1.7819999999999999E-2</v>
      </c>
      <c r="P211" s="52">
        <v>1.8425E-2</v>
      </c>
      <c r="Q211" s="52">
        <v>1.9030000000000002E-2</v>
      </c>
      <c r="R211" s="52">
        <v>1.9635E-2</v>
      </c>
      <c r="S211" s="52">
        <v>2.0240000000000001E-2</v>
      </c>
      <c r="T211" s="52">
        <v>2.0845000000000002E-2</v>
      </c>
      <c r="U211" s="3">
        <v>2.145E-2</v>
      </c>
    </row>
    <row r="212" spans="1:21" x14ac:dyDescent="0.25">
      <c r="A212" s="50">
        <v>1941</v>
      </c>
      <c r="B212" s="52">
        <v>2.3E-3</v>
      </c>
      <c r="C212" s="52">
        <v>3.8666666666666667E-3</v>
      </c>
      <c r="D212" s="52">
        <v>5.4333333333333334E-3</v>
      </c>
      <c r="E212" s="52">
        <v>6.9999999999999993E-3</v>
      </c>
      <c r="F212" s="52">
        <v>8.5666666666666669E-3</v>
      </c>
      <c r="G212" s="52">
        <v>1.0133333333333334E-2</v>
      </c>
      <c r="H212" s="52">
        <v>1.1699999999999999E-2</v>
      </c>
      <c r="I212" s="52">
        <v>1.326666666666667E-2</v>
      </c>
      <c r="J212" s="52">
        <v>1.4833333333333334E-2</v>
      </c>
      <c r="K212" s="52">
        <v>1.6399999999999998E-2</v>
      </c>
      <c r="L212" s="52">
        <v>1.6935000000000002E-2</v>
      </c>
      <c r="M212" s="52">
        <v>1.7470000000000003E-2</v>
      </c>
      <c r="N212" s="52">
        <v>1.8005E-2</v>
      </c>
      <c r="O212" s="52">
        <v>1.8540000000000001E-2</v>
      </c>
      <c r="P212" s="52">
        <v>1.9074999999999998E-2</v>
      </c>
      <c r="Q212" s="52">
        <v>1.9610000000000002E-2</v>
      </c>
      <c r="R212" s="52">
        <v>2.0145000000000003E-2</v>
      </c>
      <c r="S212" s="52">
        <v>2.068E-2</v>
      </c>
      <c r="T212" s="52">
        <v>2.1215000000000001E-2</v>
      </c>
      <c r="U212" s="3">
        <v>2.1749999999999999E-2</v>
      </c>
    </row>
    <row r="213" spans="1:21" x14ac:dyDescent="0.25">
      <c r="A213" s="50">
        <v>1942</v>
      </c>
      <c r="B213" s="52">
        <v>6.0999999999999995E-3</v>
      </c>
      <c r="C213" s="52">
        <v>7.4000000000000003E-3</v>
      </c>
      <c r="D213" s="52">
        <v>8.6999999999999994E-3</v>
      </c>
      <c r="E213" s="52">
        <v>0.01</v>
      </c>
      <c r="F213" s="52">
        <v>1.1299999999999999E-2</v>
      </c>
      <c r="G213" s="52">
        <v>1.26E-2</v>
      </c>
      <c r="H213" s="52">
        <v>1.3899999999999999E-2</v>
      </c>
      <c r="I213" s="52">
        <v>1.52E-2</v>
      </c>
      <c r="J213" s="52">
        <v>1.6500000000000001E-2</v>
      </c>
      <c r="K213" s="52">
        <v>1.78E-2</v>
      </c>
      <c r="L213" s="52">
        <v>1.8249999999999999E-2</v>
      </c>
      <c r="M213" s="52">
        <v>1.8700000000000001E-2</v>
      </c>
      <c r="N213" s="52">
        <v>1.915E-2</v>
      </c>
      <c r="O213" s="52">
        <v>1.9599999999999999E-2</v>
      </c>
      <c r="P213" s="52">
        <v>2.0049999999999998E-2</v>
      </c>
      <c r="Q213" s="52">
        <v>2.0499999999999997E-2</v>
      </c>
      <c r="R213" s="52">
        <v>2.0950000000000003E-2</v>
      </c>
      <c r="S213" s="52">
        <v>2.1400000000000002E-2</v>
      </c>
      <c r="T213" s="52">
        <v>2.1850000000000001E-2</v>
      </c>
      <c r="U213" s="3">
        <v>2.23E-2</v>
      </c>
    </row>
    <row r="214" spans="1:21" x14ac:dyDescent="0.25">
      <c r="A214" s="50">
        <v>1943</v>
      </c>
      <c r="B214" s="52">
        <v>7.4999999999999997E-3</v>
      </c>
      <c r="C214" s="52">
        <v>8.6666666666666663E-3</v>
      </c>
      <c r="D214" s="52">
        <v>9.8333333333333328E-3</v>
      </c>
      <c r="E214" s="52">
        <v>1.1000000000000001E-2</v>
      </c>
      <c r="F214" s="52">
        <v>1.2166666666666668E-2</v>
      </c>
      <c r="G214" s="52">
        <v>1.3333333333333334E-2</v>
      </c>
      <c r="H214" s="52">
        <v>1.4499999999999999E-2</v>
      </c>
      <c r="I214" s="52">
        <v>1.5666666666666669E-2</v>
      </c>
      <c r="J214" s="52">
        <v>1.6833333333333336E-2</v>
      </c>
      <c r="K214" s="52">
        <v>1.8000000000000002E-2</v>
      </c>
      <c r="L214" s="52">
        <v>1.8425E-2</v>
      </c>
      <c r="M214" s="52">
        <v>1.8849999999999999E-2</v>
      </c>
      <c r="N214" s="52">
        <v>1.9275E-2</v>
      </c>
      <c r="O214" s="52">
        <v>1.9699999999999999E-2</v>
      </c>
      <c r="P214" s="52">
        <v>2.0125000000000001E-2</v>
      </c>
      <c r="Q214" s="52">
        <v>2.0550000000000002E-2</v>
      </c>
      <c r="R214" s="52">
        <v>2.0975000000000001E-2</v>
      </c>
      <c r="S214" s="52">
        <v>2.1400000000000002E-2</v>
      </c>
      <c r="T214" s="52">
        <v>2.1825000000000001E-2</v>
      </c>
      <c r="U214" s="3">
        <v>2.2250000000000002E-2</v>
      </c>
    </row>
    <row r="215" spans="1:21" x14ac:dyDescent="0.25">
      <c r="A215" s="50">
        <v>1944</v>
      </c>
      <c r="B215" s="52">
        <v>6.7000000000000002E-3</v>
      </c>
      <c r="C215" s="52">
        <v>7.9444444444444449E-3</v>
      </c>
      <c r="D215" s="52">
        <v>9.1888888888888905E-3</v>
      </c>
      <c r="E215" s="52">
        <v>1.0433333333333334E-2</v>
      </c>
      <c r="F215" s="52">
        <v>1.1677777777777778E-2</v>
      </c>
      <c r="G215" s="52">
        <v>1.2922222222222222E-2</v>
      </c>
      <c r="H215" s="52">
        <v>1.4166666666666666E-2</v>
      </c>
      <c r="I215" s="52">
        <v>1.5411111111111112E-2</v>
      </c>
      <c r="J215" s="52">
        <v>1.6655555555555555E-2</v>
      </c>
      <c r="K215" s="52">
        <v>1.7899999999999999E-2</v>
      </c>
      <c r="L215" s="52">
        <v>1.8305000000000002E-2</v>
      </c>
      <c r="M215" s="52">
        <v>1.8710000000000001E-2</v>
      </c>
      <c r="N215" s="52">
        <v>1.9115000000000004E-2</v>
      </c>
      <c r="O215" s="52">
        <v>1.9519999999999999E-2</v>
      </c>
      <c r="P215" s="52">
        <v>1.9924999999999998E-2</v>
      </c>
      <c r="Q215" s="52">
        <v>2.0330000000000004E-2</v>
      </c>
      <c r="R215" s="52">
        <v>2.0735E-2</v>
      </c>
      <c r="S215" s="52">
        <v>2.1140000000000003E-2</v>
      </c>
      <c r="T215" s="52">
        <v>2.1545000000000002E-2</v>
      </c>
      <c r="U215" s="3">
        <v>2.1949999999999997E-2</v>
      </c>
    </row>
    <row r="216" spans="1:21" x14ac:dyDescent="0.25">
      <c r="A216" s="50">
        <v>1945</v>
      </c>
      <c r="B216" s="52">
        <v>5.6000000000000008E-3</v>
      </c>
      <c r="C216" s="52">
        <v>6.7444444444444444E-3</v>
      </c>
      <c r="D216" s="52">
        <v>7.888888888888888E-3</v>
      </c>
      <c r="E216" s="52">
        <v>9.0333333333333325E-3</v>
      </c>
      <c r="F216" s="52">
        <v>1.0177777777777777E-2</v>
      </c>
      <c r="G216" s="52">
        <v>1.132222222222222E-2</v>
      </c>
      <c r="H216" s="52">
        <v>1.2466666666666666E-2</v>
      </c>
      <c r="I216" s="52">
        <v>1.3611111111111109E-2</v>
      </c>
      <c r="J216" s="52">
        <v>1.4755555555555553E-2</v>
      </c>
      <c r="K216" s="52">
        <v>1.5900000000000001E-2</v>
      </c>
      <c r="L216" s="52">
        <v>1.6379999999999999E-2</v>
      </c>
      <c r="M216" s="52">
        <v>1.686E-2</v>
      </c>
      <c r="N216" s="52">
        <v>1.7340000000000001E-2</v>
      </c>
      <c r="O216" s="52">
        <v>1.7819999999999999E-2</v>
      </c>
      <c r="P216" s="52">
        <v>1.83E-2</v>
      </c>
      <c r="Q216" s="52">
        <v>1.8780000000000002E-2</v>
      </c>
      <c r="R216" s="52">
        <v>1.9260000000000003E-2</v>
      </c>
      <c r="S216" s="52">
        <v>1.9740000000000001E-2</v>
      </c>
      <c r="T216" s="52">
        <v>2.0220000000000002E-2</v>
      </c>
      <c r="U216" s="3">
        <v>2.07E-2</v>
      </c>
    </row>
    <row r="217" spans="1:21" x14ac:dyDescent="0.25">
      <c r="A217" s="50">
        <v>1946</v>
      </c>
      <c r="B217" s="52">
        <v>5.7999999999999996E-3</v>
      </c>
      <c r="C217" s="52">
        <v>6.8888888888888888E-3</v>
      </c>
      <c r="D217" s="52">
        <v>7.9777777777777781E-3</v>
      </c>
      <c r="E217" s="52">
        <v>9.0666666666666673E-3</v>
      </c>
      <c r="F217" s="52">
        <v>1.0155555555555555E-2</v>
      </c>
      <c r="G217" s="52">
        <v>1.1244444444444444E-2</v>
      </c>
      <c r="H217" s="52">
        <v>1.2333333333333333E-2</v>
      </c>
      <c r="I217" s="52">
        <v>1.3422222222222223E-2</v>
      </c>
      <c r="J217" s="52">
        <v>1.451111111111111E-2</v>
      </c>
      <c r="K217" s="52">
        <v>1.5600000000000001E-2</v>
      </c>
      <c r="L217" s="52">
        <v>1.6035000000000001E-2</v>
      </c>
      <c r="M217" s="52">
        <v>1.6470000000000002E-2</v>
      </c>
      <c r="N217" s="52">
        <v>1.6905E-2</v>
      </c>
      <c r="O217" s="52">
        <v>1.7340000000000001E-2</v>
      </c>
      <c r="P217" s="52">
        <v>1.7774999999999999E-2</v>
      </c>
      <c r="Q217" s="52">
        <v>1.821E-2</v>
      </c>
      <c r="R217" s="52">
        <v>1.8645000000000002E-2</v>
      </c>
      <c r="S217" s="52">
        <v>1.908E-2</v>
      </c>
      <c r="T217" s="52">
        <v>1.9515000000000001E-2</v>
      </c>
      <c r="U217" s="3">
        <v>1.9950000000000002E-2</v>
      </c>
    </row>
    <row r="218" spans="1:21" x14ac:dyDescent="0.25">
      <c r="A218" s="50">
        <v>1947</v>
      </c>
      <c r="B218" s="52">
        <v>9.4999999999999998E-3</v>
      </c>
      <c r="C218" s="52">
        <v>1.0588888888888891E-2</v>
      </c>
      <c r="D218" s="52">
        <v>1.1677777777777778E-2</v>
      </c>
      <c r="E218" s="52">
        <v>1.2766666666666666E-2</v>
      </c>
      <c r="F218" s="52">
        <v>1.3855555555555555E-2</v>
      </c>
      <c r="G218" s="52">
        <v>1.4944444444444444E-2</v>
      </c>
      <c r="H218" s="52">
        <v>1.6033333333333333E-2</v>
      </c>
      <c r="I218" s="52">
        <v>1.7122222222222223E-2</v>
      </c>
      <c r="J218" s="52">
        <v>1.8211111111111112E-2</v>
      </c>
      <c r="K218" s="52">
        <v>1.9299999999999998E-2</v>
      </c>
      <c r="L218" s="52">
        <v>1.9555000000000003E-2</v>
      </c>
      <c r="M218" s="52">
        <v>1.9810000000000005E-2</v>
      </c>
      <c r="N218" s="52">
        <v>2.0065E-2</v>
      </c>
      <c r="O218" s="52">
        <v>2.0320000000000001E-2</v>
      </c>
      <c r="P218" s="52">
        <v>2.0575E-2</v>
      </c>
      <c r="Q218" s="52">
        <v>2.0830000000000001E-2</v>
      </c>
      <c r="R218" s="52">
        <v>2.1085000000000003E-2</v>
      </c>
      <c r="S218" s="52">
        <v>2.1339999999999998E-2</v>
      </c>
      <c r="T218" s="52">
        <v>2.1595E-2</v>
      </c>
      <c r="U218" s="3">
        <v>2.1850000000000001E-2</v>
      </c>
    </row>
    <row r="219" spans="1:21" x14ac:dyDescent="0.25">
      <c r="A219" s="50">
        <v>1948</v>
      </c>
      <c r="B219" s="52">
        <v>1.2199999999999999E-2</v>
      </c>
      <c r="C219" s="52">
        <v>1.3122222222222224E-2</v>
      </c>
      <c r="D219" s="52">
        <v>1.4044444444444446E-2</v>
      </c>
      <c r="E219" s="52">
        <v>1.4966666666666668E-2</v>
      </c>
      <c r="F219" s="52">
        <v>1.588888888888889E-2</v>
      </c>
      <c r="G219" s="52">
        <v>1.6811111111111113E-2</v>
      </c>
      <c r="H219" s="52">
        <v>1.7733333333333334E-2</v>
      </c>
      <c r="I219" s="52">
        <v>1.8655555555555557E-2</v>
      </c>
      <c r="J219" s="52">
        <v>1.9577777777777777E-2</v>
      </c>
      <c r="K219" s="52">
        <v>2.0499999999999997E-2</v>
      </c>
      <c r="L219" s="52">
        <v>2.0745000000000003E-2</v>
      </c>
      <c r="M219" s="52">
        <v>2.0990000000000002E-2</v>
      </c>
      <c r="N219" s="52">
        <v>2.1235E-2</v>
      </c>
      <c r="O219" s="52">
        <v>2.1480000000000003E-2</v>
      </c>
      <c r="P219" s="52">
        <v>2.1724999999999998E-2</v>
      </c>
      <c r="Q219" s="52">
        <v>2.197E-2</v>
      </c>
      <c r="R219" s="52">
        <v>2.2214999999999999E-2</v>
      </c>
      <c r="S219" s="52">
        <v>2.2460000000000001E-2</v>
      </c>
      <c r="T219" s="52">
        <v>2.2705000000000003E-2</v>
      </c>
      <c r="U219" s="3">
        <v>2.2949999999999998E-2</v>
      </c>
    </row>
    <row r="220" spans="1:21" x14ac:dyDescent="0.25">
      <c r="A220" s="50">
        <v>1949</v>
      </c>
      <c r="B220" s="52">
        <v>1.1299999999999999E-2</v>
      </c>
      <c r="C220" s="52">
        <v>1.218888888888889E-2</v>
      </c>
      <c r="D220" s="52">
        <v>1.3077777777777778E-2</v>
      </c>
      <c r="E220" s="52">
        <v>1.3966666666666667E-2</v>
      </c>
      <c r="F220" s="52">
        <v>1.4855555555555556E-2</v>
      </c>
      <c r="G220" s="52">
        <v>1.5744444444444446E-2</v>
      </c>
      <c r="H220" s="52">
        <v>1.6633333333333337E-2</v>
      </c>
      <c r="I220" s="52">
        <v>1.7522222222222224E-2</v>
      </c>
      <c r="J220" s="52">
        <v>1.8411111111111111E-2</v>
      </c>
      <c r="K220" s="52">
        <v>1.9299999999999998E-2</v>
      </c>
      <c r="L220" s="52">
        <v>1.9540000000000002E-2</v>
      </c>
      <c r="M220" s="52">
        <v>1.9780000000000002E-2</v>
      </c>
      <c r="N220" s="52">
        <v>2.0020000000000003E-2</v>
      </c>
      <c r="O220" s="52">
        <v>2.0260000000000004E-2</v>
      </c>
      <c r="P220" s="52">
        <v>2.0499999999999997E-2</v>
      </c>
      <c r="Q220" s="52">
        <v>2.0739999999999998E-2</v>
      </c>
      <c r="R220" s="52">
        <v>2.0979999999999999E-2</v>
      </c>
      <c r="S220" s="52">
        <v>2.1219999999999999E-2</v>
      </c>
      <c r="T220" s="52">
        <v>2.146E-2</v>
      </c>
      <c r="U220" s="3">
        <v>2.1700000000000001E-2</v>
      </c>
    </row>
    <row r="221" spans="1:21" x14ac:dyDescent="0.25">
      <c r="A221" s="50">
        <v>1950</v>
      </c>
      <c r="B221" s="52">
        <v>1.3500000000000002E-2</v>
      </c>
      <c r="C221" s="52">
        <v>1.4388888888888889E-2</v>
      </c>
      <c r="D221" s="52">
        <v>1.5277777777777777E-2</v>
      </c>
      <c r="E221" s="52">
        <v>1.6166666666666666E-2</v>
      </c>
      <c r="F221" s="52">
        <v>1.7055555555555553E-2</v>
      </c>
      <c r="G221" s="52">
        <v>1.7944444444444443E-2</v>
      </c>
      <c r="H221" s="52">
        <v>1.8833333333333334E-2</v>
      </c>
      <c r="I221" s="52">
        <v>1.9722222222222221E-2</v>
      </c>
      <c r="J221" s="52">
        <v>2.0611111111111108E-2</v>
      </c>
      <c r="K221" s="52">
        <v>2.1499999999999998E-2</v>
      </c>
      <c r="L221" s="52">
        <v>2.1719999999999996E-2</v>
      </c>
      <c r="M221" s="52">
        <v>2.1940000000000001E-2</v>
      </c>
      <c r="N221" s="52">
        <v>2.2160000000000003E-2</v>
      </c>
      <c r="O221" s="52">
        <v>2.2380000000000001E-2</v>
      </c>
      <c r="P221" s="52">
        <v>2.2599999999999999E-2</v>
      </c>
      <c r="Q221" s="52">
        <v>2.282E-2</v>
      </c>
      <c r="R221" s="52">
        <v>2.3040000000000001E-2</v>
      </c>
      <c r="S221" s="52">
        <v>2.3259999999999999E-2</v>
      </c>
      <c r="T221" s="52">
        <v>2.3479999999999997E-2</v>
      </c>
      <c r="U221" s="3">
        <v>2.3700000000000002E-2</v>
      </c>
    </row>
    <row r="222" spans="1:21" x14ac:dyDescent="0.25">
      <c r="A222" s="50">
        <v>1951</v>
      </c>
      <c r="B222" s="52">
        <v>1.6500000000000001E-2</v>
      </c>
      <c r="C222" s="52">
        <v>1.7344444444444444E-2</v>
      </c>
      <c r="D222" s="52">
        <v>1.818888888888889E-2</v>
      </c>
      <c r="E222" s="52">
        <v>1.9033333333333336E-2</v>
      </c>
      <c r="F222" s="52">
        <v>1.9877777777777782E-2</v>
      </c>
      <c r="G222" s="52">
        <v>2.0722222222222225E-2</v>
      </c>
      <c r="H222" s="52">
        <v>2.1566666666666668E-2</v>
      </c>
      <c r="I222" s="52">
        <v>2.2411111111111111E-2</v>
      </c>
      <c r="J222" s="52">
        <v>2.3255555555555557E-2</v>
      </c>
      <c r="K222" s="52">
        <v>2.41E-2</v>
      </c>
      <c r="L222" s="52">
        <v>2.4279999999999999E-2</v>
      </c>
      <c r="M222" s="52">
        <v>2.4460000000000003E-2</v>
      </c>
      <c r="N222" s="52">
        <v>2.4639999999999999E-2</v>
      </c>
      <c r="O222" s="52">
        <v>2.4820000000000002E-2</v>
      </c>
      <c r="P222" s="52">
        <v>2.5000000000000001E-2</v>
      </c>
      <c r="Q222" s="52">
        <v>2.5179999999999998E-2</v>
      </c>
      <c r="R222" s="52">
        <v>2.5360000000000001E-2</v>
      </c>
      <c r="S222" s="52">
        <v>2.5539999999999997E-2</v>
      </c>
      <c r="T222" s="52">
        <v>2.572E-2</v>
      </c>
      <c r="U222" s="3">
        <v>2.5899999999999999E-2</v>
      </c>
    </row>
    <row r="223" spans="1:21" x14ac:dyDescent="0.25">
      <c r="A223" s="50">
        <v>1952</v>
      </c>
      <c r="B223" s="52">
        <v>1.95E-2</v>
      </c>
      <c r="C223" s="52">
        <v>2.0199999999999999E-2</v>
      </c>
      <c r="D223" s="52">
        <v>2.0899999999999998E-2</v>
      </c>
      <c r="E223" s="52">
        <v>2.1600000000000001E-2</v>
      </c>
      <c r="F223" s="52">
        <v>2.23E-2</v>
      </c>
      <c r="G223" s="52">
        <v>2.3E-2</v>
      </c>
      <c r="H223" s="52">
        <v>2.3700000000000002E-2</v>
      </c>
      <c r="I223" s="52">
        <v>2.4399999999999998E-2</v>
      </c>
      <c r="J223" s="52">
        <v>2.5099999999999997E-2</v>
      </c>
      <c r="K223" s="52">
        <v>2.58E-2</v>
      </c>
      <c r="L223" s="52">
        <v>2.598E-2</v>
      </c>
      <c r="M223" s="52">
        <v>2.6160000000000003E-2</v>
      </c>
      <c r="N223" s="52">
        <v>2.6339999999999999E-2</v>
      </c>
      <c r="O223" s="52">
        <v>2.6520000000000002E-2</v>
      </c>
      <c r="P223" s="52">
        <v>2.6699999999999998E-2</v>
      </c>
      <c r="Q223" s="52">
        <v>2.6879999999999998E-2</v>
      </c>
      <c r="R223" s="52">
        <v>2.7060000000000001E-2</v>
      </c>
      <c r="S223" s="52">
        <v>2.7239999999999997E-2</v>
      </c>
      <c r="T223" s="52">
        <v>2.742E-2</v>
      </c>
      <c r="U223" s="3">
        <v>2.76E-2</v>
      </c>
    </row>
    <row r="224" spans="1:21" x14ac:dyDescent="0.25">
      <c r="A224" s="50">
        <v>1953</v>
      </c>
      <c r="B224" s="52">
        <v>1.6299999999999999E-2</v>
      </c>
      <c r="C224" s="52">
        <v>1.7344444444444444E-2</v>
      </c>
      <c r="D224" s="52">
        <v>1.8388888888888885E-2</v>
      </c>
      <c r="E224" s="52">
        <v>1.943333333333333E-2</v>
      </c>
      <c r="F224" s="52">
        <v>2.0477777777777775E-2</v>
      </c>
      <c r="G224" s="52">
        <v>2.152222222222222E-2</v>
      </c>
      <c r="H224" s="52">
        <v>2.2566666666666665E-2</v>
      </c>
      <c r="I224" s="52">
        <v>2.3611111111111107E-2</v>
      </c>
      <c r="J224" s="52">
        <v>2.4655555555555556E-2</v>
      </c>
      <c r="K224" s="52">
        <v>2.5699999999999997E-2</v>
      </c>
      <c r="L224" s="52">
        <v>2.5844999999999996E-2</v>
      </c>
      <c r="M224" s="52">
        <v>2.5989999999999999E-2</v>
      </c>
      <c r="N224" s="52">
        <v>2.6134999999999999E-2</v>
      </c>
      <c r="O224" s="52">
        <v>2.6279999999999998E-2</v>
      </c>
      <c r="P224" s="52">
        <v>2.6425000000000001E-2</v>
      </c>
      <c r="Q224" s="52">
        <v>2.657E-2</v>
      </c>
      <c r="R224" s="52">
        <v>2.6714999999999999E-2</v>
      </c>
      <c r="S224" s="52">
        <v>2.6859999999999998E-2</v>
      </c>
      <c r="T224" s="52">
        <v>2.7004999999999998E-2</v>
      </c>
      <c r="U224" s="3">
        <v>2.7149999999999997E-2</v>
      </c>
    </row>
    <row r="225" spans="1:21" x14ac:dyDescent="0.25">
      <c r="A225" s="50">
        <v>1954</v>
      </c>
      <c r="B225" s="52">
        <v>1.21E-2</v>
      </c>
      <c r="C225" s="52">
        <v>1.3555555555555557E-2</v>
      </c>
      <c r="D225" s="52">
        <v>1.5011111111111112E-2</v>
      </c>
      <c r="E225" s="52">
        <v>1.6466666666666668E-2</v>
      </c>
      <c r="F225" s="52">
        <v>1.7922222222222221E-2</v>
      </c>
      <c r="G225" s="52">
        <v>1.9377777777777778E-2</v>
      </c>
      <c r="H225" s="52">
        <v>2.0833333333333336E-2</v>
      </c>
      <c r="I225" s="52">
        <v>2.2288888888888893E-2</v>
      </c>
      <c r="J225" s="52">
        <v>2.3744444444444443E-2</v>
      </c>
      <c r="K225" s="52">
        <v>2.52E-2</v>
      </c>
      <c r="L225" s="52">
        <v>2.537E-2</v>
      </c>
      <c r="M225" s="52">
        <v>2.5539999999999997E-2</v>
      </c>
      <c r="N225" s="52">
        <v>2.571E-2</v>
      </c>
      <c r="O225" s="52">
        <v>2.588E-2</v>
      </c>
      <c r="P225" s="52">
        <v>2.605E-2</v>
      </c>
      <c r="Q225" s="52">
        <v>2.622E-2</v>
      </c>
      <c r="R225" s="52">
        <v>2.6389999999999997E-2</v>
      </c>
      <c r="S225" s="52">
        <v>2.656E-2</v>
      </c>
      <c r="T225" s="52">
        <v>2.673E-2</v>
      </c>
      <c r="U225" s="3">
        <v>2.69E-2</v>
      </c>
    </row>
    <row r="226" spans="1:21" x14ac:dyDescent="0.25">
      <c r="A226" s="50">
        <v>1955</v>
      </c>
      <c r="B226" s="52">
        <v>1.8799999999999997E-2</v>
      </c>
      <c r="C226" s="52">
        <v>1.9677777777777777E-2</v>
      </c>
      <c r="D226" s="52">
        <v>2.0555555555555553E-2</v>
      </c>
      <c r="E226" s="52">
        <v>2.1433333333333332E-2</v>
      </c>
      <c r="F226" s="52">
        <v>2.2311111111111108E-2</v>
      </c>
      <c r="G226" s="52">
        <v>2.3188888888888884E-2</v>
      </c>
      <c r="H226" s="52">
        <v>2.4066666666666663E-2</v>
      </c>
      <c r="I226" s="52">
        <v>2.4944444444444439E-2</v>
      </c>
      <c r="J226" s="52">
        <v>2.5822222222222219E-2</v>
      </c>
      <c r="K226" s="52">
        <v>2.6699999999999998E-2</v>
      </c>
      <c r="L226" s="52">
        <v>2.6800000000000001E-2</v>
      </c>
      <c r="M226" s="52">
        <v>2.69E-2</v>
      </c>
      <c r="N226" s="52">
        <v>2.7000000000000003E-2</v>
      </c>
      <c r="O226" s="52">
        <v>2.7099999999999999E-2</v>
      </c>
      <c r="P226" s="52">
        <v>2.7200000000000002E-2</v>
      </c>
      <c r="Q226" s="52">
        <v>2.7300000000000001E-2</v>
      </c>
      <c r="R226" s="52">
        <v>2.7400000000000001E-2</v>
      </c>
      <c r="S226" s="52">
        <v>2.75E-2</v>
      </c>
      <c r="T226" s="52">
        <v>2.76E-2</v>
      </c>
      <c r="U226" s="3">
        <v>2.7699999999999999E-2</v>
      </c>
    </row>
    <row r="227" spans="1:21" x14ac:dyDescent="0.25">
      <c r="A227" s="50">
        <v>1956</v>
      </c>
      <c r="B227" s="52">
        <v>2.8799999999999999E-2</v>
      </c>
      <c r="C227" s="52">
        <v>2.8966666666666665E-2</v>
      </c>
      <c r="D227" s="52">
        <v>2.9133333333333331E-2</v>
      </c>
      <c r="E227" s="52">
        <v>2.9300000000000003E-2</v>
      </c>
      <c r="F227" s="52">
        <v>2.9466666666666662E-2</v>
      </c>
      <c r="G227" s="52">
        <v>2.9633333333333331E-2</v>
      </c>
      <c r="H227" s="52">
        <v>2.98E-2</v>
      </c>
      <c r="I227" s="52">
        <v>2.9966666666666662E-2</v>
      </c>
      <c r="J227" s="52">
        <v>3.0133333333333328E-2</v>
      </c>
      <c r="K227" s="52">
        <v>3.0299999999999997E-2</v>
      </c>
      <c r="L227" s="52">
        <v>3.0265E-2</v>
      </c>
      <c r="M227" s="52">
        <v>3.0229999999999996E-2</v>
      </c>
      <c r="N227" s="52">
        <v>3.0195E-2</v>
      </c>
      <c r="O227" s="52">
        <v>3.0159999999999999E-2</v>
      </c>
      <c r="P227" s="52">
        <v>3.0125000000000002E-2</v>
      </c>
      <c r="Q227" s="52">
        <v>3.0089999999999999E-2</v>
      </c>
      <c r="R227" s="52">
        <v>3.0055000000000002E-2</v>
      </c>
      <c r="S227" s="52">
        <v>3.0020000000000002E-2</v>
      </c>
      <c r="T227" s="52">
        <v>2.9984999999999998E-2</v>
      </c>
      <c r="U227" s="3">
        <v>2.9950000000000001E-2</v>
      </c>
    </row>
    <row r="228" spans="1:21" x14ac:dyDescent="0.25">
      <c r="A228" s="50">
        <v>1957</v>
      </c>
      <c r="B228" s="52">
        <v>2.63E-2</v>
      </c>
      <c r="C228" s="52">
        <v>2.6855555555555553E-2</v>
      </c>
      <c r="D228" s="52">
        <v>2.7411111111111105E-2</v>
      </c>
      <c r="E228" s="52">
        <v>2.7966666666666664E-2</v>
      </c>
      <c r="F228" s="52">
        <v>2.8522222222222223E-2</v>
      </c>
      <c r="G228" s="52">
        <v>2.9077777777777775E-2</v>
      </c>
      <c r="H228" s="52">
        <v>2.9633333333333331E-2</v>
      </c>
      <c r="I228" s="52">
        <v>3.0188888888888887E-2</v>
      </c>
      <c r="J228" s="52">
        <v>3.0744444444444446E-2</v>
      </c>
      <c r="K228" s="52">
        <v>3.1300000000000001E-2</v>
      </c>
      <c r="L228" s="52">
        <v>3.1404999999999995E-2</v>
      </c>
      <c r="M228" s="52">
        <v>3.1509999999999996E-2</v>
      </c>
      <c r="N228" s="52">
        <v>3.1614999999999997E-2</v>
      </c>
      <c r="O228" s="52">
        <v>3.1719999999999998E-2</v>
      </c>
      <c r="P228" s="52">
        <v>3.1824999999999999E-2</v>
      </c>
      <c r="Q228" s="52">
        <v>3.193E-2</v>
      </c>
      <c r="R228" s="52">
        <v>3.2035000000000001E-2</v>
      </c>
      <c r="S228" s="52">
        <v>3.2140000000000002E-2</v>
      </c>
      <c r="T228" s="52">
        <v>3.2244999999999996E-2</v>
      </c>
      <c r="U228" s="3">
        <v>3.2349999999999997E-2</v>
      </c>
    </row>
    <row r="229" spans="1:21" x14ac:dyDescent="0.25">
      <c r="A229" s="50">
        <v>1958</v>
      </c>
      <c r="B229" s="52">
        <v>2.69E-2</v>
      </c>
      <c r="C229" s="52">
        <v>2.7722222222222221E-2</v>
      </c>
      <c r="D229" s="52">
        <v>2.8544444444444442E-2</v>
      </c>
      <c r="E229" s="52">
        <v>2.9366666666666666E-2</v>
      </c>
      <c r="F229" s="52">
        <v>3.0188888888888887E-2</v>
      </c>
      <c r="G229" s="52">
        <v>3.1011111111111111E-2</v>
      </c>
      <c r="H229" s="52">
        <v>3.1833333333333332E-2</v>
      </c>
      <c r="I229" s="52">
        <v>3.2655555555555556E-2</v>
      </c>
      <c r="J229" s="52">
        <v>3.347777777777778E-2</v>
      </c>
      <c r="K229" s="52">
        <v>3.4300000000000004E-2</v>
      </c>
      <c r="L229" s="52">
        <v>3.4485000000000002E-2</v>
      </c>
      <c r="M229" s="52">
        <v>3.4669999999999999E-2</v>
      </c>
      <c r="N229" s="52">
        <v>3.4854999999999997E-2</v>
      </c>
      <c r="O229" s="52">
        <v>3.5040000000000002E-2</v>
      </c>
      <c r="P229" s="52">
        <v>3.5224999999999999E-2</v>
      </c>
      <c r="Q229" s="52">
        <v>3.5410000000000004E-2</v>
      </c>
      <c r="R229" s="52">
        <v>3.5595000000000002E-2</v>
      </c>
      <c r="S229" s="52">
        <v>3.5780000000000006E-2</v>
      </c>
      <c r="T229" s="52">
        <v>3.5965000000000004E-2</v>
      </c>
      <c r="U229" s="3">
        <v>3.6150000000000002E-2</v>
      </c>
    </row>
    <row r="230" spans="1:21" x14ac:dyDescent="0.25">
      <c r="A230" s="50">
        <v>1959</v>
      </c>
      <c r="B230" s="52">
        <v>3.9199999999999999E-2</v>
      </c>
      <c r="C230" s="52">
        <v>3.9511111111111108E-2</v>
      </c>
      <c r="D230" s="52">
        <v>3.9822222222222224E-2</v>
      </c>
      <c r="E230" s="52">
        <v>4.0133333333333333E-2</v>
      </c>
      <c r="F230" s="52">
        <v>4.0444444444444443E-2</v>
      </c>
      <c r="G230" s="52">
        <v>4.0755555555555559E-2</v>
      </c>
      <c r="H230" s="52">
        <v>4.1066666666666675E-2</v>
      </c>
      <c r="I230" s="52">
        <v>4.1377777777777777E-2</v>
      </c>
      <c r="J230" s="52">
        <v>4.1688888888888886E-2</v>
      </c>
      <c r="K230" s="52">
        <v>4.2000000000000003E-2</v>
      </c>
      <c r="L230" s="52">
        <v>4.197E-2</v>
      </c>
      <c r="M230" s="52">
        <v>4.1939999999999998E-2</v>
      </c>
      <c r="N230" s="52">
        <v>4.1909999999999996E-2</v>
      </c>
      <c r="O230" s="52">
        <v>4.1880000000000001E-2</v>
      </c>
      <c r="P230" s="52">
        <v>4.1849999999999998E-2</v>
      </c>
      <c r="Q230" s="52">
        <v>4.1820000000000003E-2</v>
      </c>
      <c r="R230" s="52">
        <v>4.1790000000000001E-2</v>
      </c>
      <c r="S230" s="52">
        <v>4.1759999999999999E-2</v>
      </c>
      <c r="T230" s="52">
        <v>4.1730000000000003E-2</v>
      </c>
      <c r="U230" s="3">
        <v>4.1700000000000001E-2</v>
      </c>
    </row>
    <row r="231" spans="1:21" x14ac:dyDescent="0.25">
      <c r="A231" s="50">
        <v>1960</v>
      </c>
      <c r="B231" s="52">
        <v>3.61E-2</v>
      </c>
      <c r="C231" s="52">
        <v>3.6733333333333333E-2</v>
      </c>
      <c r="D231" s="52">
        <v>3.7366666666666666E-2</v>
      </c>
      <c r="E231" s="52">
        <v>3.7999999999999999E-2</v>
      </c>
      <c r="F231" s="52">
        <v>3.8633333333333332E-2</v>
      </c>
      <c r="G231" s="52">
        <v>3.9266666666666665E-2</v>
      </c>
      <c r="H231" s="52">
        <v>3.9900000000000005E-2</v>
      </c>
      <c r="I231" s="52">
        <v>4.0533333333333338E-2</v>
      </c>
      <c r="J231" s="52">
        <v>4.1166666666666671E-2</v>
      </c>
      <c r="K231" s="52">
        <v>4.1799999999999997E-2</v>
      </c>
      <c r="L231" s="52">
        <v>4.1769999999999995E-2</v>
      </c>
      <c r="M231" s="52">
        <v>4.1739999999999992E-2</v>
      </c>
      <c r="N231" s="52">
        <v>4.1710000000000004E-2</v>
      </c>
      <c r="O231" s="52">
        <v>4.1680000000000002E-2</v>
      </c>
      <c r="P231" s="52">
        <v>4.165E-2</v>
      </c>
      <c r="Q231" s="52">
        <v>4.1619999999999997E-2</v>
      </c>
      <c r="R231" s="52">
        <v>4.1589999999999995E-2</v>
      </c>
      <c r="S231" s="52">
        <v>4.1560000000000007E-2</v>
      </c>
      <c r="T231" s="52">
        <v>4.1530000000000004E-2</v>
      </c>
      <c r="U231" s="3">
        <v>4.1500000000000002E-2</v>
      </c>
    </row>
    <row r="232" spans="1:21" x14ac:dyDescent="0.25">
      <c r="A232" s="50">
        <v>1961</v>
      </c>
      <c r="B232" s="52">
        <v>0.03</v>
      </c>
      <c r="C232" s="52">
        <v>3.1099999999999999E-2</v>
      </c>
      <c r="D232" s="52">
        <v>3.2199999999999999E-2</v>
      </c>
      <c r="E232" s="52">
        <v>3.3300000000000003E-2</v>
      </c>
      <c r="F232" s="52">
        <v>3.44E-2</v>
      </c>
      <c r="G232" s="52">
        <v>3.5499999999999997E-2</v>
      </c>
      <c r="H232" s="52">
        <v>3.6600000000000001E-2</v>
      </c>
      <c r="I232" s="52">
        <v>3.7699999999999997E-2</v>
      </c>
      <c r="J232" s="52">
        <v>3.8800000000000001E-2</v>
      </c>
      <c r="K232" s="52">
        <v>3.9900000000000005E-2</v>
      </c>
      <c r="L232" s="52">
        <v>3.9940000000000003E-2</v>
      </c>
      <c r="M232" s="52">
        <v>3.9980000000000002E-2</v>
      </c>
      <c r="N232" s="52">
        <v>4.0020000000000007E-2</v>
      </c>
      <c r="O232" s="52">
        <v>4.0060000000000005E-2</v>
      </c>
      <c r="P232" s="52">
        <v>4.0099999999999997E-2</v>
      </c>
      <c r="Q232" s="52">
        <v>4.0140000000000002E-2</v>
      </c>
      <c r="R232" s="52">
        <v>4.0180000000000007E-2</v>
      </c>
      <c r="S232" s="52">
        <v>4.0220000000000006E-2</v>
      </c>
      <c r="T232" s="52">
        <v>4.0259999999999997E-2</v>
      </c>
      <c r="U232" s="3">
        <v>4.0300000000000002E-2</v>
      </c>
    </row>
    <row r="233" spans="1:21" x14ac:dyDescent="0.25">
      <c r="A233" s="50">
        <v>1962</v>
      </c>
      <c r="B233" s="52">
        <v>3.1300000000000001E-2</v>
      </c>
      <c r="C233" s="52">
        <v>3.2255555555555551E-2</v>
      </c>
      <c r="D233" s="52">
        <v>3.3211111111111108E-2</v>
      </c>
      <c r="E233" s="52">
        <v>3.4166666666666665E-2</v>
      </c>
      <c r="F233" s="52">
        <v>3.5122222222222221E-2</v>
      </c>
      <c r="G233" s="52">
        <v>3.6077777777777778E-2</v>
      </c>
      <c r="H233" s="52">
        <v>3.7033333333333335E-2</v>
      </c>
      <c r="I233" s="52">
        <v>3.7988888888888891E-2</v>
      </c>
      <c r="J233" s="52">
        <v>3.8944444444444448E-2</v>
      </c>
      <c r="K233" s="52">
        <v>3.9900000000000005E-2</v>
      </c>
      <c r="L233" s="52">
        <v>3.9970000000000006E-2</v>
      </c>
      <c r="M233" s="52">
        <v>4.0040000000000006E-2</v>
      </c>
      <c r="N233" s="52">
        <v>4.011E-2</v>
      </c>
      <c r="O233" s="52">
        <v>4.018E-2</v>
      </c>
      <c r="P233" s="52">
        <v>4.0250000000000001E-2</v>
      </c>
      <c r="Q233" s="52">
        <v>4.0320000000000002E-2</v>
      </c>
      <c r="R233" s="52">
        <v>4.0389999999999995E-2</v>
      </c>
      <c r="S233" s="52">
        <v>4.0459999999999996E-2</v>
      </c>
      <c r="T233" s="52">
        <v>4.0529999999999997E-2</v>
      </c>
      <c r="U233" s="3">
        <v>4.0599999999999997E-2</v>
      </c>
    </row>
    <row r="234" spans="1:21" x14ac:dyDescent="0.25">
      <c r="A234" s="50">
        <v>1963</v>
      </c>
      <c r="B234" s="52">
        <v>3.4099999999999998E-2</v>
      </c>
      <c r="C234" s="52">
        <v>3.4766666666666668E-2</v>
      </c>
      <c r="D234" s="52">
        <v>3.5433333333333331E-2</v>
      </c>
      <c r="E234" s="52">
        <v>3.61E-2</v>
      </c>
      <c r="F234" s="52">
        <v>3.676666666666667E-2</v>
      </c>
      <c r="G234" s="52">
        <v>3.7433333333333332E-2</v>
      </c>
      <c r="H234" s="52">
        <v>3.8100000000000002E-2</v>
      </c>
      <c r="I234" s="52">
        <v>3.8766666666666665E-2</v>
      </c>
      <c r="J234" s="52">
        <v>3.9433333333333334E-2</v>
      </c>
      <c r="K234" s="52">
        <v>4.0099999999999997E-2</v>
      </c>
      <c r="L234" s="52">
        <v>4.0154999999999996E-2</v>
      </c>
      <c r="M234" s="52">
        <v>4.0209999999999996E-2</v>
      </c>
      <c r="N234" s="52">
        <v>4.0265000000000002E-2</v>
      </c>
      <c r="O234" s="52">
        <v>4.0320000000000002E-2</v>
      </c>
      <c r="P234" s="52">
        <v>4.0374999999999994E-2</v>
      </c>
      <c r="Q234" s="52">
        <v>4.0430000000000001E-2</v>
      </c>
      <c r="R234" s="52">
        <v>4.0485000000000007E-2</v>
      </c>
      <c r="S234" s="52">
        <v>4.054E-2</v>
      </c>
      <c r="T234" s="52">
        <v>4.0594999999999999E-2</v>
      </c>
      <c r="U234" s="3">
        <v>4.0650000000000006E-2</v>
      </c>
    </row>
    <row r="235" spans="1:21" x14ac:dyDescent="0.25">
      <c r="A235" s="50">
        <v>1964</v>
      </c>
      <c r="B235" s="52">
        <v>3.8599999999999995E-2</v>
      </c>
      <c r="C235" s="52">
        <v>3.8944444444444441E-2</v>
      </c>
      <c r="D235" s="52">
        <v>3.9288888888888887E-2</v>
      </c>
      <c r="E235" s="52">
        <v>3.9633333333333333E-2</v>
      </c>
      <c r="F235" s="52">
        <v>3.9977777777777779E-2</v>
      </c>
      <c r="G235" s="52">
        <v>4.0322222222222218E-2</v>
      </c>
      <c r="H235" s="52">
        <v>4.0666666666666663E-2</v>
      </c>
      <c r="I235" s="52">
        <v>4.1011111111111109E-2</v>
      </c>
      <c r="J235" s="52">
        <v>4.1355555555555555E-2</v>
      </c>
      <c r="K235" s="52">
        <v>4.1700000000000001E-2</v>
      </c>
      <c r="L235" s="52">
        <v>4.1700000000000001E-2</v>
      </c>
      <c r="M235" s="52">
        <v>4.1700000000000001E-2</v>
      </c>
      <c r="N235" s="52">
        <v>4.1700000000000001E-2</v>
      </c>
      <c r="O235" s="52">
        <v>4.1700000000000001E-2</v>
      </c>
      <c r="P235" s="52">
        <v>4.1700000000000001E-2</v>
      </c>
      <c r="Q235" s="52">
        <v>4.1700000000000001E-2</v>
      </c>
      <c r="R235" s="52">
        <v>4.1700000000000001E-2</v>
      </c>
      <c r="S235" s="52">
        <v>4.1700000000000001E-2</v>
      </c>
      <c r="T235" s="52">
        <v>4.1700000000000001E-2</v>
      </c>
      <c r="U235" s="3">
        <v>4.1700000000000001E-2</v>
      </c>
    </row>
    <row r="236" spans="1:21" x14ac:dyDescent="0.25">
      <c r="A236" s="50">
        <v>1965</v>
      </c>
      <c r="B236" s="52">
        <v>4.3799999999999999E-2</v>
      </c>
      <c r="C236" s="52">
        <v>4.3855555555555557E-2</v>
      </c>
      <c r="D236" s="52">
        <v>4.3911111111111109E-2</v>
      </c>
      <c r="E236" s="52">
        <v>4.3966666666666668E-2</v>
      </c>
      <c r="F236" s="52">
        <v>4.402222222222222E-2</v>
      </c>
      <c r="G236" s="52">
        <v>4.4077777777777778E-2</v>
      </c>
      <c r="H236" s="52">
        <v>4.413333333333333E-2</v>
      </c>
      <c r="I236" s="52">
        <v>4.4188888888888889E-2</v>
      </c>
      <c r="J236" s="52">
        <v>4.424444444444444E-2</v>
      </c>
      <c r="K236" s="52">
        <v>4.4299999999999999E-2</v>
      </c>
      <c r="L236" s="52">
        <v>4.4249999999999998E-2</v>
      </c>
      <c r="M236" s="52">
        <v>4.4199999999999996E-2</v>
      </c>
      <c r="N236" s="52">
        <v>4.4150000000000002E-2</v>
      </c>
      <c r="O236" s="52">
        <v>4.41E-2</v>
      </c>
      <c r="P236" s="52">
        <v>4.4050000000000006E-2</v>
      </c>
      <c r="Q236" s="52">
        <v>4.4000000000000004E-2</v>
      </c>
      <c r="R236" s="52">
        <v>4.3949999999999996E-2</v>
      </c>
      <c r="S236" s="52">
        <v>4.3899999999999995E-2</v>
      </c>
      <c r="T236" s="52">
        <v>4.385E-2</v>
      </c>
      <c r="U236" s="3">
        <v>4.3799999999999999E-2</v>
      </c>
    </row>
    <row r="237" spans="1:21" x14ac:dyDescent="0.25">
      <c r="A237" s="50">
        <v>1966</v>
      </c>
      <c r="B237" s="52">
        <v>4.7199999999999999E-2</v>
      </c>
      <c r="C237" s="52">
        <v>4.7055555555555559E-2</v>
      </c>
      <c r="D237" s="52">
        <v>4.6911111111111105E-2</v>
      </c>
      <c r="E237" s="52">
        <v>4.6766666666666665E-2</v>
      </c>
      <c r="F237" s="52">
        <v>4.6622222222222225E-2</v>
      </c>
      <c r="G237" s="52">
        <v>4.6477777777777778E-2</v>
      </c>
      <c r="H237" s="52">
        <v>4.6333333333333331E-2</v>
      </c>
      <c r="I237" s="52">
        <v>4.618888888888889E-2</v>
      </c>
      <c r="J237" s="52">
        <v>4.604444444444445E-2</v>
      </c>
      <c r="K237" s="52">
        <v>4.5899999999999996E-2</v>
      </c>
      <c r="L237" s="52">
        <v>4.582E-2</v>
      </c>
      <c r="M237" s="52">
        <v>4.5739999999999996E-2</v>
      </c>
      <c r="N237" s="52">
        <v>4.5659999999999999E-2</v>
      </c>
      <c r="O237" s="52">
        <v>4.5579999999999996E-2</v>
      </c>
      <c r="P237" s="52">
        <v>4.5499999999999999E-2</v>
      </c>
      <c r="Q237" s="52">
        <v>4.5419999999999995E-2</v>
      </c>
      <c r="R237" s="52">
        <v>4.5339999999999998E-2</v>
      </c>
      <c r="S237" s="52">
        <v>4.5259999999999995E-2</v>
      </c>
      <c r="T237" s="52">
        <v>4.5179999999999998E-2</v>
      </c>
      <c r="U237" s="3">
        <v>4.5100000000000001E-2</v>
      </c>
    </row>
    <row r="238" spans="1:21" x14ac:dyDescent="0.25">
      <c r="A238" s="50">
        <v>1967</v>
      </c>
      <c r="B238" s="52">
        <v>4.9599999999999998E-2</v>
      </c>
      <c r="C238" s="52">
        <v>4.9633333333333328E-2</v>
      </c>
      <c r="D238" s="52">
        <v>4.9666666666666665E-2</v>
      </c>
      <c r="E238" s="52">
        <v>4.9699999999999994E-2</v>
      </c>
      <c r="F238" s="52">
        <v>4.9733333333333324E-2</v>
      </c>
      <c r="G238" s="52">
        <v>4.9766666666666667E-2</v>
      </c>
      <c r="H238" s="52">
        <v>4.9800000000000004E-2</v>
      </c>
      <c r="I238" s="52">
        <v>4.9833333333333334E-2</v>
      </c>
      <c r="J238" s="52">
        <v>4.9866666666666663E-2</v>
      </c>
      <c r="K238" s="52">
        <v>4.99E-2</v>
      </c>
      <c r="L238" s="52">
        <v>4.9815000000000005E-2</v>
      </c>
      <c r="M238" s="52">
        <v>4.9729999999999996E-2</v>
      </c>
      <c r="N238" s="52">
        <v>4.9645000000000002E-2</v>
      </c>
      <c r="O238" s="52">
        <v>4.9560000000000007E-2</v>
      </c>
      <c r="P238" s="52">
        <v>4.9474999999999998E-2</v>
      </c>
      <c r="Q238" s="52">
        <v>4.9390000000000003E-2</v>
      </c>
      <c r="R238" s="52">
        <v>4.9305000000000002E-2</v>
      </c>
      <c r="S238" s="52">
        <v>4.9220000000000007E-2</v>
      </c>
      <c r="T238" s="52">
        <v>4.9134999999999998E-2</v>
      </c>
      <c r="U238" s="3">
        <v>4.9050000000000003E-2</v>
      </c>
    </row>
    <row r="239" spans="1:21" x14ac:dyDescent="0.25">
      <c r="A239" s="50">
        <v>1968</v>
      </c>
      <c r="B239" s="52">
        <v>5.7999999999999996E-2</v>
      </c>
      <c r="C239" s="52">
        <v>5.793333333333333E-2</v>
      </c>
      <c r="D239" s="52">
        <v>5.7866666666666663E-2</v>
      </c>
      <c r="E239" s="52">
        <v>5.7800000000000004E-2</v>
      </c>
      <c r="F239" s="52">
        <v>5.7733333333333324E-2</v>
      </c>
      <c r="G239" s="52">
        <v>5.7666666666666658E-2</v>
      </c>
      <c r="H239" s="52">
        <v>5.7599999999999998E-2</v>
      </c>
      <c r="I239" s="52">
        <v>5.7533333333333332E-2</v>
      </c>
      <c r="J239" s="52">
        <v>5.7466666666666659E-2</v>
      </c>
      <c r="K239" s="52">
        <v>5.74E-2</v>
      </c>
      <c r="L239" s="52">
        <v>5.7345000000000007E-2</v>
      </c>
      <c r="M239" s="52">
        <v>5.7290000000000001E-2</v>
      </c>
      <c r="N239" s="52">
        <v>5.7234999999999994E-2</v>
      </c>
      <c r="O239" s="52">
        <v>5.7180000000000002E-2</v>
      </c>
      <c r="P239" s="52">
        <v>5.7125000000000002E-2</v>
      </c>
      <c r="Q239" s="52">
        <v>5.7069999999999996E-2</v>
      </c>
      <c r="R239" s="52">
        <v>5.7014999999999996E-2</v>
      </c>
      <c r="S239" s="52">
        <v>5.6959999999999997E-2</v>
      </c>
      <c r="T239" s="52">
        <v>5.6905000000000004E-2</v>
      </c>
      <c r="U239" s="3">
        <v>5.6849999999999998E-2</v>
      </c>
    </row>
    <row r="240" spans="1:21" x14ac:dyDescent="0.25">
      <c r="A240" s="50">
        <v>1969</v>
      </c>
      <c r="B240" s="52">
        <v>7.2099999999999997E-2</v>
      </c>
      <c r="C240" s="52">
        <v>7.1588888888888882E-2</v>
      </c>
      <c r="D240" s="52">
        <v>7.1077777777777781E-2</v>
      </c>
      <c r="E240" s="52">
        <v>7.0566666666666666E-2</v>
      </c>
      <c r="F240" s="52">
        <v>7.0055555555555551E-2</v>
      </c>
      <c r="G240" s="52">
        <v>6.954444444444445E-2</v>
      </c>
      <c r="H240" s="52">
        <v>6.9033333333333335E-2</v>
      </c>
      <c r="I240" s="52">
        <v>6.852222222222222E-2</v>
      </c>
      <c r="J240" s="52">
        <v>6.8011111111111106E-2</v>
      </c>
      <c r="K240" s="52">
        <v>6.7500000000000004E-2</v>
      </c>
      <c r="L240" s="52">
        <v>6.7169999999999994E-2</v>
      </c>
      <c r="M240" s="52">
        <v>6.6839999999999997E-2</v>
      </c>
      <c r="N240" s="52">
        <v>6.651E-2</v>
      </c>
      <c r="O240" s="52">
        <v>6.6180000000000003E-2</v>
      </c>
      <c r="P240" s="52">
        <v>6.5850000000000006E-2</v>
      </c>
      <c r="Q240" s="52">
        <v>6.5519999999999995E-2</v>
      </c>
      <c r="R240" s="52">
        <v>6.5189999999999998E-2</v>
      </c>
      <c r="S240" s="52">
        <v>6.4860000000000001E-2</v>
      </c>
      <c r="T240" s="52">
        <v>6.4530000000000004E-2</v>
      </c>
      <c r="U240" s="3">
        <v>6.4199999999999993E-2</v>
      </c>
    </row>
    <row r="241" spans="1:21" x14ac:dyDescent="0.25">
      <c r="A241" s="50">
        <v>1970</v>
      </c>
      <c r="B241" s="52">
        <v>6.2100000000000002E-2</v>
      </c>
      <c r="C241" s="52">
        <v>6.2699999999999992E-2</v>
      </c>
      <c r="D241" s="52">
        <v>6.3299999999999995E-2</v>
      </c>
      <c r="E241" s="52">
        <v>6.3899999999999998E-2</v>
      </c>
      <c r="F241" s="52">
        <v>6.4500000000000002E-2</v>
      </c>
      <c r="G241" s="52">
        <v>6.5099999999999991E-2</v>
      </c>
      <c r="H241" s="52">
        <v>6.5700000000000008E-2</v>
      </c>
      <c r="I241" s="52">
        <v>6.6299999999999998E-2</v>
      </c>
      <c r="J241" s="52">
        <v>6.6900000000000001E-2</v>
      </c>
      <c r="K241" s="52">
        <v>6.7500000000000004E-2</v>
      </c>
      <c r="L241" s="52">
        <v>6.7155000000000006E-2</v>
      </c>
      <c r="M241" s="52">
        <v>6.6809999999999994E-2</v>
      </c>
      <c r="N241" s="52">
        <v>6.6464999999999996E-2</v>
      </c>
      <c r="O241" s="52">
        <v>6.6119999999999998E-2</v>
      </c>
      <c r="P241" s="52">
        <v>6.5775E-2</v>
      </c>
      <c r="Q241" s="52">
        <v>6.5430000000000002E-2</v>
      </c>
      <c r="R241" s="52">
        <v>6.5085000000000004E-2</v>
      </c>
      <c r="S241" s="52">
        <v>6.4740000000000006E-2</v>
      </c>
      <c r="T241" s="52">
        <v>6.4395000000000008E-2</v>
      </c>
      <c r="U241" s="3">
        <v>6.4049999999999996E-2</v>
      </c>
    </row>
    <row r="242" spans="1:21" x14ac:dyDescent="0.25">
      <c r="A242" s="50">
        <v>1971</v>
      </c>
      <c r="B242" s="52">
        <v>4.2599999999999999E-2</v>
      </c>
      <c r="C242" s="52">
        <v>4.463333333333333E-2</v>
      </c>
      <c r="D242" s="52">
        <v>4.6666666666666662E-2</v>
      </c>
      <c r="E242" s="52">
        <v>4.87E-2</v>
      </c>
      <c r="F242" s="52">
        <v>5.0733333333333325E-2</v>
      </c>
      <c r="G242" s="52">
        <v>5.2766666666666656E-2</v>
      </c>
      <c r="H242" s="52">
        <v>5.4800000000000001E-2</v>
      </c>
      <c r="I242" s="52">
        <v>5.6833333333333326E-2</v>
      </c>
      <c r="J242" s="52">
        <v>5.8866666666666664E-2</v>
      </c>
      <c r="K242" s="52">
        <v>6.0899999999999996E-2</v>
      </c>
      <c r="L242" s="52">
        <v>6.0744999999999993E-2</v>
      </c>
      <c r="M242" s="52">
        <v>6.0590000000000005E-2</v>
      </c>
      <c r="N242" s="52">
        <v>6.0434999999999996E-2</v>
      </c>
      <c r="O242" s="52">
        <v>6.0279999999999993E-2</v>
      </c>
      <c r="P242" s="52">
        <v>6.0125000000000005E-2</v>
      </c>
      <c r="Q242" s="52">
        <v>5.9969999999999996E-2</v>
      </c>
      <c r="R242" s="52">
        <v>5.9814999999999993E-2</v>
      </c>
      <c r="S242" s="52">
        <v>5.9659999999999991E-2</v>
      </c>
      <c r="T242" s="52">
        <v>5.9505000000000002E-2</v>
      </c>
      <c r="U242" s="3">
        <v>5.9349999999999993E-2</v>
      </c>
    </row>
    <row r="243" spans="1:21" x14ac:dyDescent="0.25">
      <c r="A243" s="50">
        <v>1972</v>
      </c>
      <c r="B243" s="52">
        <v>5.1399999999999994E-2</v>
      </c>
      <c r="C243" s="52">
        <v>5.2733333333333333E-2</v>
      </c>
      <c r="D243" s="52">
        <v>5.4066666666666666E-2</v>
      </c>
      <c r="E243" s="52">
        <v>5.5399999999999998E-2</v>
      </c>
      <c r="F243" s="52">
        <v>5.6733333333333337E-2</v>
      </c>
      <c r="G243" s="52">
        <v>5.8066666666666669E-2</v>
      </c>
      <c r="H243" s="52">
        <v>5.9400000000000001E-2</v>
      </c>
      <c r="I243" s="52">
        <v>6.0733333333333334E-2</v>
      </c>
      <c r="J243" s="52">
        <v>6.2066666666666673E-2</v>
      </c>
      <c r="K243" s="52">
        <v>6.3399999999999998E-2</v>
      </c>
      <c r="L243" s="52">
        <v>6.3434999999999991E-2</v>
      </c>
      <c r="M243" s="52">
        <v>6.3469999999999999E-2</v>
      </c>
      <c r="N243" s="52">
        <v>6.3505000000000006E-2</v>
      </c>
      <c r="O243" s="52">
        <v>6.3539999999999999E-2</v>
      </c>
      <c r="P243" s="52">
        <v>6.3574999999999993E-2</v>
      </c>
      <c r="Q243" s="52">
        <v>6.361E-2</v>
      </c>
      <c r="R243" s="52">
        <v>6.3644999999999993E-2</v>
      </c>
      <c r="S243" s="52">
        <v>6.368E-2</v>
      </c>
      <c r="T243" s="52">
        <v>6.3715000000000008E-2</v>
      </c>
      <c r="U243" s="3">
        <v>6.3750000000000001E-2</v>
      </c>
    </row>
    <row r="244" spans="1:21" x14ac:dyDescent="0.25">
      <c r="A244" s="50">
        <v>1973</v>
      </c>
      <c r="B244" s="52">
        <v>6.59E-2</v>
      </c>
      <c r="C244" s="52">
        <v>6.6033333333333333E-2</v>
      </c>
      <c r="D244" s="52">
        <v>6.6166666666666665E-2</v>
      </c>
      <c r="E244" s="52">
        <v>6.6299999999999998E-2</v>
      </c>
      <c r="F244" s="52">
        <v>6.6433333333333344E-2</v>
      </c>
      <c r="G244" s="52">
        <v>6.6566666666666677E-2</v>
      </c>
      <c r="H244" s="52">
        <v>6.6699999999999995E-2</v>
      </c>
      <c r="I244" s="52">
        <v>6.6833333333333342E-2</v>
      </c>
      <c r="J244" s="52">
        <v>6.6966666666666674E-2</v>
      </c>
      <c r="K244" s="52">
        <v>6.7099999999999993E-2</v>
      </c>
      <c r="L244" s="52">
        <v>6.7504999999999996E-2</v>
      </c>
      <c r="M244" s="52">
        <v>6.7909999999999998E-2</v>
      </c>
      <c r="N244" s="52">
        <v>6.8315000000000001E-2</v>
      </c>
      <c r="O244" s="52">
        <v>6.8720000000000003E-2</v>
      </c>
      <c r="P244" s="52">
        <v>6.9124999999999992E-2</v>
      </c>
      <c r="Q244" s="52">
        <v>6.9530000000000008E-2</v>
      </c>
      <c r="R244" s="52">
        <v>6.9934999999999997E-2</v>
      </c>
      <c r="S244" s="52">
        <v>7.034E-2</v>
      </c>
      <c r="T244" s="52">
        <v>7.0745000000000002E-2</v>
      </c>
      <c r="U244" s="3">
        <v>7.1150000000000005E-2</v>
      </c>
    </row>
    <row r="245" spans="1:21" x14ac:dyDescent="0.25">
      <c r="A245" s="50">
        <v>1974</v>
      </c>
      <c r="B245" s="52">
        <v>6.6199999999999995E-2</v>
      </c>
      <c r="C245" s="52">
        <v>6.6588888888888892E-2</v>
      </c>
      <c r="D245" s="52">
        <v>6.6977777777777775E-2</v>
      </c>
      <c r="E245" s="52">
        <v>6.7366666666666658E-2</v>
      </c>
      <c r="F245" s="52">
        <v>6.7755555555555555E-2</v>
      </c>
      <c r="G245" s="52">
        <v>6.8144444444444438E-2</v>
      </c>
      <c r="H245" s="52">
        <v>6.8533333333333321E-2</v>
      </c>
      <c r="I245" s="52">
        <v>6.8922222222222218E-2</v>
      </c>
      <c r="J245" s="52">
        <v>6.9311111111111115E-2</v>
      </c>
      <c r="K245" s="52">
        <v>6.9699999999999998E-2</v>
      </c>
      <c r="L245" s="52">
        <v>7.0239999999999997E-2</v>
      </c>
      <c r="M245" s="52">
        <v>7.0779999999999996E-2</v>
      </c>
      <c r="N245" s="52">
        <v>7.1319999999999995E-2</v>
      </c>
      <c r="O245" s="52">
        <v>7.1859999999999993E-2</v>
      </c>
      <c r="P245" s="52">
        <v>7.2400000000000006E-2</v>
      </c>
      <c r="Q245" s="52">
        <v>7.2939999999999991E-2</v>
      </c>
      <c r="R245" s="52">
        <v>7.3480000000000004E-2</v>
      </c>
      <c r="S245" s="52">
        <v>7.4020000000000002E-2</v>
      </c>
      <c r="T245" s="52">
        <v>7.4560000000000001E-2</v>
      </c>
      <c r="U245" s="3">
        <v>7.51E-2</v>
      </c>
    </row>
    <row r="246" spans="1:21" x14ac:dyDescent="0.25">
      <c r="A246" s="50">
        <v>1975</v>
      </c>
      <c r="B246" s="52">
        <v>5.8099999999999999E-2</v>
      </c>
      <c r="C246" s="52">
        <v>5.963333333333333E-2</v>
      </c>
      <c r="D246" s="52">
        <v>6.1166666666666661E-2</v>
      </c>
      <c r="E246" s="52">
        <v>6.2699999999999992E-2</v>
      </c>
      <c r="F246" s="52">
        <v>6.4233333333333323E-2</v>
      </c>
      <c r="G246" s="52">
        <v>6.5766666666666668E-2</v>
      </c>
      <c r="H246" s="52">
        <v>6.7299999999999999E-2</v>
      </c>
      <c r="I246" s="52">
        <v>6.883333333333333E-2</v>
      </c>
      <c r="J246" s="52">
        <v>7.0366666666666675E-2</v>
      </c>
      <c r="K246" s="52">
        <v>7.1900000000000006E-2</v>
      </c>
      <c r="L246" s="52">
        <v>7.2455000000000006E-2</v>
      </c>
      <c r="M246" s="52">
        <v>7.3010000000000005E-2</v>
      </c>
      <c r="N246" s="52">
        <v>7.3565000000000005E-2</v>
      </c>
      <c r="O246" s="52">
        <v>7.4120000000000005E-2</v>
      </c>
      <c r="P246" s="52">
        <v>7.4675000000000005E-2</v>
      </c>
      <c r="Q246" s="52">
        <v>7.5230000000000005E-2</v>
      </c>
      <c r="R246" s="52">
        <v>7.5785000000000005E-2</v>
      </c>
      <c r="S246" s="52">
        <v>7.6340000000000005E-2</v>
      </c>
      <c r="T246" s="52">
        <v>7.6894999999999991E-2</v>
      </c>
      <c r="U246" s="3">
        <v>7.7450000000000005E-2</v>
      </c>
    </row>
    <row r="247" spans="1:21" x14ac:dyDescent="0.25">
      <c r="A247" s="50">
        <v>1976</v>
      </c>
      <c r="B247" s="52">
        <v>5.4900000000000004E-2</v>
      </c>
      <c r="C247" s="52">
        <v>5.7011111111111117E-2</v>
      </c>
      <c r="D247" s="52">
        <v>5.9122222222222229E-2</v>
      </c>
      <c r="E247" s="52">
        <v>6.1233333333333341E-2</v>
      </c>
      <c r="F247" s="52">
        <v>6.3344444444444453E-2</v>
      </c>
      <c r="G247" s="52">
        <v>6.5455555555555558E-2</v>
      </c>
      <c r="H247" s="52">
        <v>6.7566666666666678E-2</v>
      </c>
      <c r="I247" s="52">
        <v>6.9677777777777783E-2</v>
      </c>
      <c r="J247" s="52">
        <v>7.1788888888888888E-2</v>
      </c>
      <c r="K247" s="52">
        <v>7.3899999999999993E-2</v>
      </c>
      <c r="L247" s="52">
        <v>7.4275000000000008E-2</v>
      </c>
      <c r="M247" s="52">
        <v>7.4649999999999994E-2</v>
      </c>
      <c r="N247" s="52">
        <v>7.5025000000000008E-2</v>
      </c>
      <c r="O247" s="52">
        <v>7.5399999999999995E-2</v>
      </c>
      <c r="P247" s="52">
        <v>7.5774999999999995E-2</v>
      </c>
      <c r="Q247" s="52">
        <v>7.6149999999999995E-2</v>
      </c>
      <c r="R247" s="52">
        <v>7.6524999999999996E-2</v>
      </c>
      <c r="S247" s="52">
        <v>7.690000000000001E-2</v>
      </c>
      <c r="T247" s="52">
        <v>7.7274999999999996E-2</v>
      </c>
      <c r="U247" s="3">
        <v>7.7649999999999997E-2</v>
      </c>
    </row>
    <row r="248" spans="1:21" x14ac:dyDescent="0.25">
      <c r="A248" s="50">
        <v>1977</v>
      </c>
      <c r="B248" s="52">
        <v>6.3600000000000004E-2</v>
      </c>
      <c r="C248" s="52">
        <v>6.5033333333333332E-2</v>
      </c>
      <c r="D248" s="52">
        <v>6.6466666666666674E-2</v>
      </c>
      <c r="E248" s="52">
        <v>6.7900000000000002E-2</v>
      </c>
      <c r="F248" s="52">
        <v>6.9333333333333344E-2</v>
      </c>
      <c r="G248" s="52">
        <v>7.0766666666666686E-2</v>
      </c>
      <c r="H248" s="52">
        <v>7.22E-2</v>
      </c>
      <c r="I248" s="52">
        <v>7.3633333333333342E-2</v>
      </c>
      <c r="J248" s="52">
        <v>7.506666666666667E-2</v>
      </c>
      <c r="K248" s="52">
        <v>7.6499999999999999E-2</v>
      </c>
      <c r="L248" s="52">
        <v>7.6735000000000012E-2</v>
      </c>
      <c r="M248" s="52">
        <v>7.6969999999999997E-2</v>
      </c>
      <c r="N248" s="52">
        <v>7.720500000000001E-2</v>
      </c>
      <c r="O248" s="52">
        <v>7.7439999999999995E-2</v>
      </c>
      <c r="P248" s="52">
        <v>7.7674999999999994E-2</v>
      </c>
      <c r="Q248" s="52">
        <v>7.7910000000000007E-2</v>
      </c>
      <c r="R248" s="52">
        <v>7.8144999999999992E-2</v>
      </c>
      <c r="S248" s="52">
        <v>7.8380000000000005E-2</v>
      </c>
      <c r="T248" s="52">
        <v>7.861499999999999E-2</v>
      </c>
      <c r="U248" s="3">
        <v>7.8850000000000003E-2</v>
      </c>
    </row>
    <row r="249" spans="1:21" x14ac:dyDescent="0.25">
      <c r="A249" s="50">
        <v>1978</v>
      </c>
      <c r="B249" s="52">
        <v>8.6699999999999999E-2</v>
      </c>
      <c r="C249" s="52">
        <v>8.6411111111111119E-2</v>
      </c>
      <c r="D249" s="52">
        <v>8.6122222222222225E-2</v>
      </c>
      <c r="E249" s="52">
        <v>8.5833333333333345E-2</v>
      </c>
      <c r="F249" s="52">
        <v>8.5544444444444465E-2</v>
      </c>
      <c r="G249" s="52">
        <v>8.5255555555555557E-2</v>
      </c>
      <c r="H249" s="52">
        <v>8.4966666666666663E-2</v>
      </c>
      <c r="I249" s="52">
        <v>8.4677777777777782E-2</v>
      </c>
      <c r="J249" s="52">
        <v>8.4388888888888902E-2</v>
      </c>
      <c r="K249" s="52">
        <v>8.4100000000000008E-2</v>
      </c>
      <c r="L249" s="52">
        <v>8.4154999999999994E-2</v>
      </c>
      <c r="M249" s="52">
        <v>8.4209999999999993E-2</v>
      </c>
      <c r="N249" s="52">
        <v>8.4265000000000007E-2</v>
      </c>
      <c r="O249" s="52">
        <v>8.4320000000000006E-2</v>
      </c>
      <c r="P249" s="52">
        <v>8.4375000000000006E-2</v>
      </c>
      <c r="Q249" s="52">
        <v>8.4429999999999991E-2</v>
      </c>
      <c r="R249" s="52">
        <v>8.4484999999999991E-2</v>
      </c>
      <c r="S249" s="52">
        <v>8.4540000000000004E-2</v>
      </c>
      <c r="T249" s="52">
        <v>8.4595000000000004E-2</v>
      </c>
      <c r="U249" s="3">
        <v>8.4650000000000003E-2</v>
      </c>
    </row>
    <row r="250" spans="1:21" x14ac:dyDescent="0.25">
      <c r="A250" s="50">
        <v>1979</v>
      </c>
      <c r="B250" s="52">
        <v>0.11220000000000001</v>
      </c>
      <c r="C250" s="52">
        <v>0.11086666666666668</v>
      </c>
      <c r="D250" s="52">
        <v>0.10953333333333334</v>
      </c>
      <c r="E250" s="52">
        <v>0.1082</v>
      </c>
      <c r="F250" s="52">
        <v>0.10686666666666668</v>
      </c>
      <c r="G250" s="52">
        <v>0.10553333333333334</v>
      </c>
      <c r="H250" s="52">
        <v>0.1042</v>
      </c>
      <c r="I250" s="52">
        <v>0.10286666666666668</v>
      </c>
      <c r="J250" s="52">
        <v>0.10153333333333332</v>
      </c>
      <c r="K250" s="52">
        <v>0.1002</v>
      </c>
      <c r="L250" s="52">
        <v>0.10015499999999999</v>
      </c>
      <c r="M250" s="52">
        <v>0.10010999999999999</v>
      </c>
      <c r="N250" s="52">
        <v>0.10006499999999999</v>
      </c>
      <c r="O250" s="52">
        <v>0.10001999999999998</v>
      </c>
      <c r="P250" s="52">
        <v>9.9975000000000008E-2</v>
      </c>
      <c r="Q250" s="52">
        <v>9.9930000000000005E-2</v>
      </c>
      <c r="R250" s="52">
        <v>9.9885000000000002E-2</v>
      </c>
      <c r="S250" s="52">
        <v>9.9839999999999998E-2</v>
      </c>
      <c r="T250" s="52">
        <v>9.9794999999999995E-2</v>
      </c>
      <c r="U250" s="3">
        <v>9.9749999999999991E-2</v>
      </c>
    </row>
    <row r="251" spans="1:21" x14ac:dyDescent="0.25">
      <c r="A251" s="50">
        <v>1980</v>
      </c>
      <c r="B251" s="52">
        <v>0.13119999999999998</v>
      </c>
      <c r="C251" s="52">
        <v>0.1298222222222222</v>
      </c>
      <c r="D251" s="52">
        <v>0.12844444444444444</v>
      </c>
      <c r="E251" s="52">
        <v>0.12706666666666666</v>
      </c>
      <c r="F251" s="52">
        <v>0.12568888888888888</v>
      </c>
      <c r="G251" s="52">
        <v>0.12431111111111109</v>
      </c>
      <c r="H251" s="52">
        <v>0.12293333333333333</v>
      </c>
      <c r="I251" s="52">
        <v>0.12155555555555556</v>
      </c>
      <c r="J251" s="52">
        <v>0.12017777777777777</v>
      </c>
      <c r="K251" s="52">
        <v>0.1188</v>
      </c>
      <c r="L251" s="52">
        <v>0.118675</v>
      </c>
      <c r="M251" s="52">
        <v>0.11855</v>
      </c>
      <c r="N251" s="52">
        <v>0.11842499999999999</v>
      </c>
      <c r="O251" s="52">
        <v>0.1183</v>
      </c>
      <c r="P251" s="52">
        <v>0.118175</v>
      </c>
      <c r="Q251" s="52">
        <v>0.11805</v>
      </c>
      <c r="R251" s="52">
        <v>0.117925</v>
      </c>
      <c r="S251" s="52">
        <v>0.11779999999999999</v>
      </c>
      <c r="T251" s="52">
        <v>0.117675</v>
      </c>
      <c r="U251" s="3">
        <v>0.11755</v>
      </c>
    </row>
    <row r="252" spans="1:21" x14ac:dyDescent="0.25">
      <c r="A252" s="50">
        <v>1981</v>
      </c>
      <c r="B252" s="52">
        <v>0.1399</v>
      </c>
      <c r="C252" s="52">
        <v>0.13926666666666668</v>
      </c>
      <c r="D252" s="52">
        <v>0.13863333333333333</v>
      </c>
      <c r="E252" s="52">
        <v>0.13800000000000001</v>
      </c>
      <c r="F252" s="52">
        <v>0.13736666666666669</v>
      </c>
      <c r="G252" s="52">
        <v>0.13673333333333335</v>
      </c>
      <c r="H252" s="52">
        <v>0.1361</v>
      </c>
      <c r="I252" s="52">
        <v>0.13546666666666668</v>
      </c>
      <c r="J252" s="52">
        <v>0.13483333333333333</v>
      </c>
      <c r="K252" s="52">
        <v>0.13419999999999999</v>
      </c>
      <c r="L252" s="52">
        <v>0.13406499999999999</v>
      </c>
      <c r="M252" s="52">
        <v>0.13392999999999999</v>
      </c>
      <c r="N252" s="52">
        <v>0.133795</v>
      </c>
      <c r="O252" s="52">
        <v>0.13366</v>
      </c>
      <c r="P252" s="52">
        <v>0.133525</v>
      </c>
      <c r="Q252" s="52">
        <v>0.13339000000000001</v>
      </c>
      <c r="R252" s="52">
        <v>0.13325500000000001</v>
      </c>
      <c r="S252" s="52">
        <v>0.13311999999999999</v>
      </c>
      <c r="T252" s="52">
        <v>0.13298500000000002</v>
      </c>
      <c r="U252" s="3">
        <v>0.13285</v>
      </c>
    </row>
    <row r="253" spans="1:21" x14ac:dyDescent="0.25">
      <c r="A253" s="50">
        <v>1982</v>
      </c>
      <c r="B253" s="52">
        <v>0.1149</v>
      </c>
      <c r="C253" s="52">
        <v>0.11598888888888888</v>
      </c>
      <c r="D253" s="52">
        <v>0.11707777777777778</v>
      </c>
      <c r="E253" s="52">
        <v>0.11816666666666667</v>
      </c>
      <c r="F253" s="52">
        <v>0.11925555555555555</v>
      </c>
      <c r="G253" s="52">
        <v>0.12034444444444445</v>
      </c>
      <c r="H253" s="52">
        <v>0.12143333333333334</v>
      </c>
      <c r="I253" s="52">
        <v>0.12252222222222223</v>
      </c>
      <c r="J253" s="52">
        <v>0.1236111111111111</v>
      </c>
      <c r="K253" s="52">
        <v>0.12470000000000001</v>
      </c>
      <c r="L253" s="52">
        <v>0.12485499999999999</v>
      </c>
      <c r="M253" s="52">
        <v>0.12501000000000001</v>
      </c>
      <c r="N253" s="52">
        <v>0.125165</v>
      </c>
      <c r="O253" s="52">
        <v>0.12531999999999999</v>
      </c>
      <c r="P253" s="52">
        <v>0.125475</v>
      </c>
      <c r="Q253" s="52">
        <v>0.12563000000000002</v>
      </c>
      <c r="R253" s="52">
        <v>0.12578500000000001</v>
      </c>
      <c r="S253" s="52">
        <v>0.12594</v>
      </c>
      <c r="T253" s="52">
        <v>0.12609500000000001</v>
      </c>
      <c r="U253" s="3">
        <v>0.12625</v>
      </c>
    </row>
    <row r="254" spans="1:21" x14ac:dyDescent="0.25">
      <c r="A254" s="50">
        <v>1983</v>
      </c>
      <c r="B254" s="52">
        <v>9.3399999999999997E-2</v>
      </c>
      <c r="C254" s="52">
        <v>9.5433333333333328E-2</v>
      </c>
      <c r="D254" s="52">
        <v>9.746666666666666E-2</v>
      </c>
      <c r="E254" s="52">
        <v>9.9499999999999991E-2</v>
      </c>
      <c r="F254" s="52">
        <v>0.10153333333333332</v>
      </c>
      <c r="G254" s="52">
        <v>0.10356666666666665</v>
      </c>
      <c r="H254" s="52">
        <v>0.1056</v>
      </c>
      <c r="I254" s="52">
        <v>0.10763333333333332</v>
      </c>
      <c r="J254" s="52">
        <v>0.10966666666666665</v>
      </c>
      <c r="K254" s="52">
        <v>0.11169999999999999</v>
      </c>
      <c r="L254" s="52">
        <v>0.11195499999999999</v>
      </c>
      <c r="M254" s="52">
        <v>0.11221</v>
      </c>
      <c r="N254" s="52">
        <v>0.11246500000000001</v>
      </c>
      <c r="O254" s="52">
        <v>0.11272</v>
      </c>
      <c r="P254" s="52">
        <v>0.11297499999999999</v>
      </c>
      <c r="Q254" s="52">
        <v>0.11323</v>
      </c>
      <c r="R254" s="52">
        <v>0.11348500000000002</v>
      </c>
      <c r="S254" s="52">
        <v>0.11374000000000001</v>
      </c>
      <c r="T254" s="52">
        <v>0.113995</v>
      </c>
      <c r="U254" s="3">
        <v>0.11425</v>
      </c>
    </row>
    <row r="255" spans="1:21" x14ac:dyDescent="0.25">
      <c r="A255" s="50">
        <v>1984</v>
      </c>
      <c r="B255" s="52">
        <v>9.4600000000000004E-2</v>
      </c>
      <c r="C255" s="52">
        <v>9.6677777777777793E-2</v>
      </c>
      <c r="D255" s="52">
        <v>9.8755555555555569E-2</v>
      </c>
      <c r="E255" s="52">
        <v>0.10083333333333336</v>
      </c>
      <c r="F255" s="52">
        <v>0.10291111111111113</v>
      </c>
      <c r="G255" s="52">
        <v>0.10498888888888891</v>
      </c>
      <c r="H255" s="52">
        <v>0.10706666666666667</v>
      </c>
      <c r="I255" s="52">
        <v>0.10914444444444445</v>
      </c>
      <c r="J255" s="52">
        <v>0.11122222222222224</v>
      </c>
      <c r="K255" s="52">
        <v>0.1133</v>
      </c>
      <c r="L255" s="52">
        <v>0.11350500000000001</v>
      </c>
      <c r="M255" s="52">
        <v>0.11371000000000001</v>
      </c>
      <c r="N255" s="52">
        <v>0.113915</v>
      </c>
      <c r="O255" s="52">
        <v>0.11412000000000001</v>
      </c>
      <c r="P255" s="52">
        <v>0.114325</v>
      </c>
      <c r="Q255" s="52">
        <v>0.11452999999999999</v>
      </c>
      <c r="R255" s="52">
        <v>0.11473499999999999</v>
      </c>
      <c r="S255" s="52">
        <v>0.11494</v>
      </c>
      <c r="T255" s="52">
        <v>0.115145</v>
      </c>
      <c r="U255" s="3">
        <v>0.11535000000000001</v>
      </c>
    </row>
    <row r="256" spans="1:21" x14ac:dyDescent="0.25">
      <c r="A256" s="50">
        <v>1985</v>
      </c>
      <c r="B256" s="52">
        <v>8.3499999999999991E-2</v>
      </c>
      <c r="C256" s="52">
        <v>8.539999999999999E-2</v>
      </c>
      <c r="D256" s="52">
        <v>8.7300000000000003E-2</v>
      </c>
      <c r="E256" s="52">
        <v>8.9200000000000002E-2</v>
      </c>
      <c r="F256" s="52">
        <v>9.11E-2</v>
      </c>
      <c r="G256" s="52">
        <v>9.3000000000000013E-2</v>
      </c>
      <c r="H256" s="52">
        <v>9.4899999999999998E-2</v>
      </c>
      <c r="I256" s="52">
        <v>9.6799999999999997E-2</v>
      </c>
      <c r="J256" s="52">
        <v>9.8699999999999996E-2</v>
      </c>
      <c r="K256" s="52">
        <v>0.10060000000000001</v>
      </c>
      <c r="L256" s="52">
        <v>0.10089500000000001</v>
      </c>
      <c r="M256" s="52">
        <v>0.10119</v>
      </c>
      <c r="N256" s="52">
        <v>0.10148500000000001</v>
      </c>
      <c r="O256" s="52">
        <v>0.10178000000000001</v>
      </c>
      <c r="P256" s="52">
        <v>0.102075</v>
      </c>
      <c r="Q256" s="52">
        <v>0.10237</v>
      </c>
      <c r="R256" s="52">
        <v>0.10266500000000001</v>
      </c>
      <c r="S256" s="52">
        <v>0.10296000000000001</v>
      </c>
      <c r="T256" s="52">
        <v>0.103255</v>
      </c>
      <c r="U256" s="3">
        <v>0.10355</v>
      </c>
    </row>
    <row r="257" spans="1:21" x14ac:dyDescent="0.25">
      <c r="A257" s="50">
        <v>1986</v>
      </c>
      <c r="B257" s="52">
        <v>6.7400000000000002E-2</v>
      </c>
      <c r="C257" s="52">
        <v>6.8922222222222218E-2</v>
      </c>
      <c r="D257" s="52">
        <v>7.0444444444444448E-2</v>
      </c>
      <c r="E257" s="52">
        <v>7.1966666666666665E-2</v>
      </c>
      <c r="F257" s="52">
        <v>7.3488888888888881E-2</v>
      </c>
      <c r="G257" s="52">
        <v>7.5011111111111098E-2</v>
      </c>
      <c r="H257" s="52">
        <v>7.6533333333333328E-2</v>
      </c>
      <c r="I257" s="52">
        <v>7.8055555555555545E-2</v>
      </c>
      <c r="J257" s="52">
        <v>7.9577777777777761E-2</v>
      </c>
      <c r="K257" s="52">
        <v>8.1099999999999992E-2</v>
      </c>
      <c r="L257" s="52">
        <v>8.1564999999999999E-2</v>
      </c>
      <c r="M257" s="52">
        <v>8.2029999999999992E-2</v>
      </c>
      <c r="N257" s="52">
        <v>8.2494999999999999E-2</v>
      </c>
      <c r="O257" s="52">
        <v>8.2959999999999992E-2</v>
      </c>
      <c r="P257" s="52">
        <v>8.3424999999999999E-2</v>
      </c>
      <c r="Q257" s="52">
        <v>8.3889999999999992E-2</v>
      </c>
      <c r="R257" s="52">
        <v>8.4354999999999999E-2</v>
      </c>
      <c r="S257" s="52">
        <v>8.4819999999999993E-2</v>
      </c>
      <c r="T257" s="52">
        <v>8.5285E-2</v>
      </c>
      <c r="U257" s="3">
        <v>8.5749999999999993E-2</v>
      </c>
    </row>
    <row r="258" spans="1:21" x14ac:dyDescent="0.25">
      <c r="A258" s="50">
        <v>1987</v>
      </c>
      <c r="B258" s="52">
        <v>6.3E-2</v>
      </c>
      <c r="C258" s="52">
        <v>6.4600000000000005E-2</v>
      </c>
      <c r="D258" s="52">
        <v>6.6199999999999995E-2</v>
      </c>
      <c r="E258" s="52">
        <v>6.7799999999999999E-2</v>
      </c>
      <c r="F258" s="52">
        <v>6.9400000000000003E-2</v>
      </c>
      <c r="G258" s="52">
        <v>7.0999999999999994E-2</v>
      </c>
      <c r="H258" s="52">
        <v>7.2599999999999998E-2</v>
      </c>
      <c r="I258" s="52">
        <v>7.4200000000000002E-2</v>
      </c>
      <c r="J258" s="52">
        <v>7.5800000000000006E-2</v>
      </c>
      <c r="K258" s="52">
        <v>7.7399999999999997E-2</v>
      </c>
      <c r="L258" s="52">
        <v>7.7795000000000003E-2</v>
      </c>
      <c r="M258" s="52">
        <v>7.8189999999999996E-2</v>
      </c>
      <c r="N258" s="52">
        <v>7.8585000000000002E-2</v>
      </c>
      <c r="O258" s="52">
        <v>7.8979999999999995E-2</v>
      </c>
      <c r="P258" s="52">
        <v>7.9375000000000001E-2</v>
      </c>
      <c r="Q258" s="52">
        <v>7.9770000000000008E-2</v>
      </c>
      <c r="R258" s="52">
        <v>8.0165E-2</v>
      </c>
      <c r="S258" s="52">
        <v>8.0559999999999993E-2</v>
      </c>
      <c r="T258" s="52">
        <v>8.0954999999999999E-2</v>
      </c>
      <c r="U258" s="3">
        <v>8.1349999999999992E-2</v>
      </c>
    </row>
    <row r="259" spans="1:21" x14ac:dyDescent="0.25">
      <c r="A259" s="50">
        <v>1988</v>
      </c>
      <c r="B259" s="52">
        <v>7.85E-2</v>
      </c>
      <c r="C259" s="52">
        <v>7.9388888888888884E-2</v>
      </c>
      <c r="D259" s="52">
        <v>8.0277777777777767E-2</v>
      </c>
      <c r="E259" s="52">
        <v>8.1166666666666651E-2</v>
      </c>
      <c r="F259" s="52">
        <v>8.2055555555555534E-2</v>
      </c>
      <c r="G259" s="52">
        <v>8.2944444444444432E-2</v>
      </c>
      <c r="H259" s="52">
        <v>8.3833333333333329E-2</v>
      </c>
      <c r="I259" s="52">
        <v>8.4722222222222213E-2</v>
      </c>
      <c r="J259" s="52">
        <v>8.5611111111111096E-2</v>
      </c>
      <c r="K259" s="52">
        <v>8.6500000000000007E-2</v>
      </c>
      <c r="L259" s="52">
        <v>8.6575000000000013E-2</v>
      </c>
      <c r="M259" s="52">
        <v>8.6649999999999991E-2</v>
      </c>
      <c r="N259" s="52">
        <v>8.6724999999999997E-2</v>
      </c>
      <c r="O259" s="52">
        <v>8.6800000000000002E-2</v>
      </c>
      <c r="P259" s="52">
        <v>8.6874999999999994E-2</v>
      </c>
      <c r="Q259" s="52">
        <v>8.695E-2</v>
      </c>
      <c r="R259" s="52">
        <v>8.7025000000000005E-2</v>
      </c>
      <c r="S259" s="52">
        <v>8.7100000000000011E-2</v>
      </c>
      <c r="T259" s="52">
        <v>8.7174999999999989E-2</v>
      </c>
      <c r="U259" s="3">
        <v>8.7249999999999994E-2</v>
      </c>
    </row>
    <row r="260" spans="1:21" x14ac:dyDescent="0.25">
      <c r="A260" s="50">
        <v>1989</v>
      </c>
      <c r="B260" s="52">
        <v>8.5500000000000007E-2</v>
      </c>
      <c r="C260" s="52">
        <v>8.5666666666666669E-2</v>
      </c>
      <c r="D260" s="52">
        <v>8.5833333333333317E-2</v>
      </c>
      <c r="E260" s="52">
        <v>8.5999999999999993E-2</v>
      </c>
      <c r="F260" s="52">
        <v>8.6166666666666669E-2</v>
      </c>
      <c r="G260" s="52">
        <v>8.6333333333333331E-2</v>
      </c>
      <c r="H260" s="52">
        <v>8.6500000000000007E-2</v>
      </c>
      <c r="I260" s="52">
        <v>8.6666666666666656E-2</v>
      </c>
      <c r="J260" s="52">
        <v>8.6833333333333332E-2</v>
      </c>
      <c r="K260" s="52">
        <v>8.6999999999999994E-2</v>
      </c>
      <c r="L260" s="52">
        <v>8.7029999999999996E-2</v>
      </c>
      <c r="M260" s="52">
        <v>8.7059999999999998E-2</v>
      </c>
      <c r="N260" s="52">
        <v>8.7090000000000001E-2</v>
      </c>
      <c r="O260" s="52">
        <v>8.7120000000000003E-2</v>
      </c>
      <c r="P260" s="52">
        <v>8.7150000000000005E-2</v>
      </c>
      <c r="Q260" s="52">
        <v>8.7179999999999994E-2</v>
      </c>
      <c r="R260" s="52">
        <v>8.7209999999999996E-2</v>
      </c>
      <c r="S260" s="52">
        <v>8.7239999999999998E-2</v>
      </c>
      <c r="T260" s="52">
        <v>8.727E-2</v>
      </c>
      <c r="U260" s="3">
        <v>8.7300000000000003E-2</v>
      </c>
    </row>
    <row r="261" spans="1:21" x14ac:dyDescent="0.25">
      <c r="A261" s="50">
        <v>1990</v>
      </c>
      <c r="B261" s="52">
        <v>7.3300000000000004E-2</v>
      </c>
      <c r="C261" s="52">
        <v>7.428888888888889E-2</v>
      </c>
      <c r="D261" s="52">
        <v>7.5277777777777791E-2</v>
      </c>
      <c r="E261" s="52">
        <v>7.6266666666666677E-2</v>
      </c>
      <c r="F261" s="52">
        <v>7.7255555555555577E-2</v>
      </c>
      <c r="G261" s="52">
        <v>7.824444444444445E-2</v>
      </c>
      <c r="H261" s="52">
        <v>7.9233333333333336E-2</v>
      </c>
      <c r="I261" s="52">
        <v>8.0222222222222223E-2</v>
      </c>
      <c r="J261" s="52">
        <v>8.1211111111111123E-2</v>
      </c>
      <c r="K261" s="52">
        <v>8.2200000000000009E-2</v>
      </c>
      <c r="L261" s="52">
        <v>8.2345000000000002E-2</v>
      </c>
      <c r="M261" s="52">
        <v>8.2490000000000008E-2</v>
      </c>
      <c r="N261" s="52">
        <v>8.2635E-2</v>
      </c>
      <c r="O261" s="52">
        <v>8.2780000000000006E-2</v>
      </c>
      <c r="P261" s="52">
        <v>8.2924999999999999E-2</v>
      </c>
      <c r="Q261" s="52">
        <v>8.3070000000000005E-2</v>
      </c>
      <c r="R261" s="52">
        <v>8.3214999999999997E-2</v>
      </c>
      <c r="S261" s="52">
        <v>8.3360000000000004E-2</v>
      </c>
      <c r="T261" s="52">
        <v>8.3504999999999996E-2</v>
      </c>
      <c r="U261" s="3">
        <v>8.3650000000000002E-2</v>
      </c>
    </row>
    <row r="262" spans="1:21" x14ac:dyDescent="0.25">
      <c r="A262" s="50">
        <v>1991</v>
      </c>
      <c r="B262" s="52">
        <v>5.3899999999999997E-2</v>
      </c>
      <c r="C262" s="52">
        <v>5.6411111111111106E-2</v>
      </c>
      <c r="D262" s="52">
        <v>5.8922222222222223E-2</v>
      </c>
      <c r="E262" s="52">
        <v>6.1433333333333333E-2</v>
      </c>
      <c r="F262" s="52">
        <v>6.3944444444444443E-2</v>
      </c>
      <c r="G262" s="52">
        <v>6.6455555555555559E-2</v>
      </c>
      <c r="H262" s="52">
        <v>6.8966666666666676E-2</v>
      </c>
      <c r="I262" s="52">
        <v>7.1477777777777793E-2</v>
      </c>
      <c r="J262" s="52">
        <v>7.3988888888888896E-2</v>
      </c>
      <c r="K262" s="52">
        <v>7.6499999999999999E-2</v>
      </c>
      <c r="L262" s="52">
        <v>7.6705000000000009E-2</v>
      </c>
      <c r="M262" s="52">
        <v>7.6910000000000006E-2</v>
      </c>
      <c r="N262" s="52">
        <v>7.7115000000000003E-2</v>
      </c>
      <c r="O262" s="52">
        <v>7.732E-2</v>
      </c>
      <c r="P262" s="52">
        <v>7.7525000000000011E-2</v>
      </c>
      <c r="Q262" s="52">
        <v>7.7730000000000007E-2</v>
      </c>
      <c r="R262" s="52">
        <v>7.7935000000000004E-2</v>
      </c>
      <c r="S262" s="52">
        <v>7.8140000000000001E-2</v>
      </c>
      <c r="T262" s="52">
        <v>7.8344999999999998E-2</v>
      </c>
      <c r="U262" s="3">
        <v>7.8550000000000009E-2</v>
      </c>
    </row>
    <row r="263" spans="1:21" x14ac:dyDescent="0.25">
      <c r="A263" s="50">
        <v>1992</v>
      </c>
      <c r="B263" s="52">
        <v>3.78E-2</v>
      </c>
      <c r="C263" s="52">
        <v>4.1177777777777778E-2</v>
      </c>
      <c r="D263" s="52">
        <v>4.4555555555555557E-2</v>
      </c>
      <c r="E263" s="52">
        <v>4.7933333333333342E-2</v>
      </c>
      <c r="F263" s="52">
        <v>5.131111111111112E-2</v>
      </c>
      <c r="G263" s="52">
        <v>5.4688888888888891E-2</v>
      </c>
      <c r="H263" s="52">
        <v>5.8066666666666669E-2</v>
      </c>
      <c r="I263" s="52">
        <v>6.1444444444444447E-2</v>
      </c>
      <c r="J263" s="52">
        <v>6.4822222222222226E-2</v>
      </c>
      <c r="K263" s="52">
        <v>6.8199999999999997E-2</v>
      </c>
      <c r="L263" s="52">
        <v>6.8530000000000008E-2</v>
      </c>
      <c r="M263" s="52">
        <v>6.8860000000000005E-2</v>
      </c>
      <c r="N263" s="52">
        <v>6.9190000000000002E-2</v>
      </c>
      <c r="O263" s="52">
        <v>6.9519999999999998E-2</v>
      </c>
      <c r="P263" s="52">
        <v>6.9850000000000009E-2</v>
      </c>
      <c r="Q263" s="52">
        <v>7.0180000000000006E-2</v>
      </c>
      <c r="R263" s="52">
        <v>7.0510000000000003E-2</v>
      </c>
      <c r="S263" s="52">
        <v>7.084E-2</v>
      </c>
      <c r="T263" s="52">
        <v>7.1169999999999997E-2</v>
      </c>
      <c r="U263" s="3">
        <v>7.1500000000000008E-2</v>
      </c>
    </row>
    <row r="264" spans="1:21" x14ac:dyDescent="0.25">
      <c r="A264" s="50">
        <v>1993</v>
      </c>
      <c r="B264" s="52">
        <v>3.44E-2</v>
      </c>
      <c r="C264" s="52">
        <v>3.7244444444444441E-2</v>
      </c>
      <c r="D264" s="52">
        <v>4.0088888888888882E-2</v>
      </c>
      <c r="E264" s="52">
        <v>4.293333333333333E-2</v>
      </c>
      <c r="F264" s="52">
        <v>4.5777777777777778E-2</v>
      </c>
      <c r="G264" s="52">
        <v>4.8622222222222219E-2</v>
      </c>
      <c r="H264" s="52">
        <v>5.1466666666666668E-2</v>
      </c>
      <c r="I264" s="52">
        <v>5.4311111111111109E-2</v>
      </c>
      <c r="J264" s="52">
        <v>5.7155555555555557E-2</v>
      </c>
      <c r="K264" s="52">
        <v>0.06</v>
      </c>
      <c r="L264" s="52">
        <v>6.0359999999999997E-2</v>
      </c>
      <c r="M264" s="52">
        <v>6.0720000000000003E-2</v>
      </c>
      <c r="N264" s="52">
        <v>6.1080000000000002E-2</v>
      </c>
      <c r="O264" s="52">
        <v>6.1440000000000002E-2</v>
      </c>
      <c r="P264" s="52">
        <v>6.1799999999999994E-2</v>
      </c>
      <c r="Q264" s="52">
        <v>6.216E-2</v>
      </c>
      <c r="R264" s="52">
        <v>6.2520000000000006E-2</v>
      </c>
      <c r="S264" s="52">
        <v>6.2880000000000005E-2</v>
      </c>
      <c r="T264" s="52">
        <v>6.3240000000000005E-2</v>
      </c>
      <c r="U264" s="3">
        <v>6.3600000000000004E-2</v>
      </c>
    </row>
    <row r="265" spans="1:21" x14ac:dyDescent="0.25">
      <c r="A265" s="50">
        <v>1994</v>
      </c>
      <c r="B265" s="52">
        <v>4.9800000000000004E-2</v>
      </c>
      <c r="C265" s="52">
        <v>5.1411111111111116E-2</v>
      </c>
      <c r="D265" s="52">
        <v>5.3022222222222234E-2</v>
      </c>
      <c r="E265" s="52">
        <v>5.4633333333333339E-2</v>
      </c>
      <c r="F265" s="52">
        <v>5.6244444444444444E-2</v>
      </c>
      <c r="G265" s="52">
        <v>5.7855555555555556E-2</v>
      </c>
      <c r="H265" s="52">
        <v>5.9466666666666675E-2</v>
      </c>
      <c r="I265" s="52">
        <v>6.1077777777777779E-2</v>
      </c>
      <c r="J265" s="52">
        <v>6.2688888888888877E-2</v>
      </c>
      <c r="K265" s="52">
        <v>6.4299999999999996E-2</v>
      </c>
      <c r="L265" s="52">
        <v>6.4630000000000007E-2</v>
      </c>
      <c r="M265" s="52">
        <v>6.495999999999999E-2</v>
      </c>
      <c r="N265" s="52">
        <v>6.5290000000000001E-2</v>
      </c>
      <c r="O265" s="52">
        <v>6.5619999999999998E-2</v>
      </c>
      <c r="P265" s="52">
        <v>6.5949999999999995E-2</v>
      </c>
      <c r="Q265" s="52">
        <v>6.6280000000000006E-2</v>
      </c>
      <c r="R265" s="52">
        <v>6.6610000000000003E-2</v>
      </c>
      <c r="S265" s="52">
        <v>6.694E-2</v>
      </c>
      <c r="T265" s="52">
        <v>6.7269999999999996E-2</v>
      </c>
      <c r="U265" s="3">
        <v>6.7599999999999993E-2</v>
      </c>
    </row>
    <row r="266" spans="1:21" x14ac:dyDescent="0.25">
      <c r="A266" s="70">
        <v>1995</v>
      </c>
      <c r="B266" s="71">
        <v>5.9400000000000001E-2</v>
      </c>
      <c r="C266" s="71">
        <v>6.1500000000000006E-2</v>
      </c>
      <c r="D266" s="71">
        <v>6.25E-2</v>
      </c>
      <c r="E266" s="71">
        <v>6.3149999999999998E-2</v>
      </c>
      <c r="F266" s="71">
        <v>6.3799999999999996E-2</v>
      </c>
      <c r="G266" s="71">
        <v>6.4399999999999999E-2</v>
      </c>
      <c r="H266" s="71">
        <v>6.5000000000000002E-2</v>
      </c>
      <c r="I266" s="71">
        <v>6.5233333333333338E-2</v>
      </c>
      <c r="J266" s="71">
        <v>6.5466666666666673E-2</v>
      </c>
      <c r="K266" s="71">
        <v>6.5700000000000008E-2</v>
      </c>
      <c r="L266" s="71">
        <v>6.608E-2</v>
      </c>
      <c r="M266" s="71">
        <v>6.6460000000000005E-2</v>
      </c>
      <c r="N266" s="71">
        <v>6.6839999999999997E-2</v>
      </c>
      <c r="O266" s="71">
        <v>6.7220000000000002E-2</v>
      </c>
      <c r="P266" s="71">
        <v>6.7599999999999993E-2</v>
      </c>
      <c r="Q266" s="71">
        <v>6.7979999999999999E-2</v>
      </c>
      <c r="R266" s="71">
        <v>6.8360000000000004E-2</v>
      </c>
      <c r="S266" s="71">
        <v>6.8740000000000009E-2</v>
      </c>
      <c r="T266" s="71">
        <v>6.9120000000000001E-2</v>
      </c>
      <c r="U266" s="72">
        <v>6.9500000000000006E-2</v>
      </c>
    </row>
    <row r="267" spans="1:21" x14ac:dyDescent="0.25">
      <c r="A267" s="50">
        <v>1996</v>
      </c>
      <c r="B267" s="52">
        <v>5.5199999999999999E-2</v>
      </c>
      <c r="C267" s="52">
        <v>5.8400000000000001E-2</v>
      </c>
      <c r="D267" s="52">
        <v>5.9900000000000002E-2</v>
      </c>
      <c r="E267" s="52">
        <v>6.0850000000000001E-2</v>
      </c>
      <c r="F267" s="52">
        <v>6.1799999999999994E-2</v>
      </c>
      <c r="G267" s="52">
        <v>6.2600000000000003E-2</v>
      </c>
      <c r="H267" s="52">
        <v>6.3399999999999998E-2</v>
      </c>
      <c r="I267" s="52">
        <v>6.3733333333333336E-2</v>
      </c>
      <c r="J267" s="52">
        <v>6.4066666666666661E-2</v>
      </c>
      <c r="K267" s="52">
        <v>6.4399999999999999E-2</v>
      </c>
      <c r="L267" s="52">
        <v>6.479E-2</v>
      </c>
      <c r="M267" s="52">
        <v>6.5180000000000002E-2</v>
      </c>
      <c r="N267" s="52">
        <v>6.5570000000000003E-2</v>
      </c>
      <c r="O267" s="52">
        <v>6.5960000000000005E-2</v>
      </c>
      <c r="P267" s="52">
        <v>6.6349999999999992E-2</v>
      </c>
      <c r="Q267" s="52">
        <v>6.6740000000000008E-2</v>
      </c>
      <c r="R267" s="52">
        <v>6.7129999999999995E-2</v>
      </c>
      <c r="S267" s="52">
        <v>6.7519999999999997E-2</v>
      </c>
      <c r="T267" s="52">
        <v>6.7909999999999998E-2</v>
      </c>
      <c r="U267" s="3">
        <v>6.83E-2</v>
      </c>
    </row>
    <row r="268" spans="1:21" x14ac:dyDescent="0.25">
      <c r="A268" s="50">
        <v>1997</v>
      </c>
      <c r="B268" s="52">
        <v>5.6299999999999996E-2</v>
      </c>
      <c r="C268" s="52">
        <v>5.9900000000000002E-2</v>
      </c>
      <c r="D268" s="52">
        <v>6.0999999999999999E-2</v>
      </c>
      <c r="E268" s="52">
        <v>6.1600000000000002E-2</v>
      </c>
      <c r="F268" s="52">
        <v>6.2199999999999998E-2</v>
      </c>
      <c r="G268" s="52">
        <v>6.275E-2</v>
      </c>
      <c r="H268" s="52">
        <v>6.3299999999999995E-2</v>
      </c>
      <c r="I268" s="52">
        <v>6.3366666666666668E-2</v>
      </c>
      <c r="J268" s="52">
        <v>6.3433333333333342E-2</v>
      </c>
      <c r="K268" s="52">
        <v>6.3500000000000001E-2</v>
      </c>
      <c r="L268" s="52">
        <v>6.3839999999999994E-2</v>
      </c>
      <c r="M268" s="52">
        <v>6.4180000000000001E-2</v>
      </c>
      <c r="N268" s="52">
        <v>6.4519999999999994E-2</v>
      </c>
      <c r="O268" s="52">
        <v>6.4860000000000001E-2</v>
      </c>
      <c r="P268" s="52">
        <v>6.5199999999999994E-2</v>
      </c>
      <c r="Q268" s="52">
        <v>6.5540000000000001E-2</v>
      </c>
      <c r="R268" s="52">
        <v>6.5879999999999994E-2</v>
      </c>
      <c r="S268" s="52">
        <v>6.6220000000000001E-2</v>
      </c>
      <c r="T268" s="52">
        <v>6.6560000000000008E-2</v>
      </c>
      <c r="U268" s="3">
        <v>6.6900000000000001E-2</v>
      </c>
    </row>
    <row r="269" spans="1:21" x14ac:dyDescent="0.25">
      <c r="A269" s="50">
        <v>1998</v>
      </c>
      <c r="B269" s="52">
        <v>5.0499999999999996E-2</v>
      </c>
      <c r="C269" s="52">
        <v>5.1299999999999998E-2</v>
      </c>
      <c r="D269" s="52">
        <v>5.1399999999999994E-2</v>
      </c>
      <c r="E269" s="52">
        <v>5.1449999999999996E-2</v>
      </c>
      <c r="F269" s="52">
        <v>5.1500000000000004E-2</v>
      </c>
      <c r="G269" s="52">
        <v>5.2150000000000002E-2</v>
      </c>
      <c r="H269" s="52">
        <v>5.28E-2</v>
      </c>
      <c r="I269" s="52">
        <v>5.2733333333333333E-2</v>
      </c>
      <c r="J269" s="52">
        <v>5.2666666666666667E-2</v>
      </c>
      <c r="K269" s="52">
        <v>5.2600000000000001E-2</v>
      </c>
      <c r="L269" s="52">
        <v>5.3060000000000003E-2</v>
      </c>
      <c r="M269" s="52">
        <v>5.3519999999999991E-2</v>
      </c>
      <c r="N269" s="52">
        <v>5.398E-2</v>
      </c>
      <c r="O269" s="52">
        <v>5.4440000000000002E-2</v>
      </c>
      <c r="P269" s="52">
        <v>5.4900000000000004E-2</v>
      </c>
      <c r="Q269" s="52">
        <v>5.5359999999999993E-2</v>
      </c>
      <c r="R269" s="52">
        <v>5.5820000000000002E-2</v>
      </c>
      <c r="S269" s="52">
        <v>5.6280000000000004E-2</v>
      </c>
      <c r="T269" s="52">
        <v>5.6739999999999992E-2</v>
      </c>
      <c r="U269" s="3">
        <v>5.7200000000000001E-2</v>
      </c>
    </row>
    <row r="270" spans="1:21" x14ac:dyDescent="0.25">
      <c r="A270" s="50">
        <v>1999</v>
      </c>
      <c r="B270" s="52">
        <v>5.0799999999999998E-2</v>
      </c>
      <c r="C270" s="52">
        <v>5.4299999999999994E-2</v>
      </c>
      <c r="D270" s="52">
        <v>5.4900000000000004E-2</v>
      </c>
      <c r="E270" s="52">
        <v>5.5199999999999999E-2</v>
      </c>
      <c r="F270" s="52">
        <v>5.5500000000000001E-2</v>
      </c>
      <c r="G270" s="52">
        <v>5.67E-2</v>
      </c>
      <c r="H270" s="52">
        <v>5.79E-2</v>
      </c>
      <c r="I270" s="52">
        <v>5.7433333333333329E-2</v>
      </c>
      <c r="J270" s="52">
        <v>5.6966666666666672E-2</v>
      </c>
      <c r="K270" s="52">
        <v>5.6500000000000002E-2</v>
      </c>
      <c r="L270" s="52">
        <v>5.7050000000000003E-2</v>
      </c>
      <c r="M270" s="52">
        <v>5.7600000000000005E-2</v>
      </c>
      <c r="N270" s="52">
        <v>5.8150000000000007E-2</v>
      </c>
      <c r="O270" s="52">
        <v>5.8700000000000002E-2</v>
      </c>
      <c r="P270" s="52">
        <v>5.9250000000000004E-2</v>
      </c>
      <c r="Q270" s="52">
        <v>5.9800000000000006E-2</v>
      </c>
      <c r="R270" s="52">
        <v>6.0350000000000001E-2</v>
      </c>
      <c r="S270" s="52">
        <v>6.0899999999999996E-2</v>
      </c>
      <c r="T270" s="52">
        <v>6.1450000000000005E-2</v>
      </c>
      <c r="U270" s="3">
        <v>6.2E-2</v>
      </c>
    </row>
    <row r="271" spans="1:21" x14ac:dyDescent="0.25">
      <c r="A271" s="50">
        <v>2000</v>
      </c>
      <c r="B271" s="52">
        <v>6.1100000000000002E-2</v>
      </c>
      <c r="C271" s="52">
        <v>6.2600000000000003E-2</v>
      </c>
      <c r="D271" s="52">
        <v>6.2199999999999998E-2</v>
      </c>
      <c r="E271" s="52">
        <v>6.1899999999999997E-2</v>
      </c>
      <c r="F271" s="52">
        <v>6.1600000000000002E-2</v>
      </c>
      <c r="G271" s="52">
        <v>6.1799999999999994E-2</v>
      </c>
      <c r="H271" s="52">
        <v>6.2E-2</v>
      </c>
      <c r="I271" s="52">
        <v>6.1433333333333333E-2</v>
      </c>
      <c r="J271" s="52">
        <v>6.0866666666666666E-2</v>
      </c>
      <c r="K271" s="52">
        <v>6.0299999999999999E-2</v>
      </c>
      <c r="L271" s="52">
        <v>6.0500000000000005E-2</v>
      </c>
      <c r="M271" s="52">
        <v>6.0700000000000004E-2</v>
      </c>
      <c r="N271" s="52">
        <v>6.0899999999999996E-2</v>
      </c>
      <c r="O271" s="52">
        <v>6.1100000000000002E-2</v>
      </c>
      <c r="P271" s="52">
        <v>6.1300000000000007E-2</v>
      </c>
      <c r="Q271" s="52">
        <v>6.1500000000000006E-2</v>
      </c>
      <c r="R271" s="52">
        <v>6.1699999999999998E-2</v>
      </c>
      <c r="S271" s="52">
        <v>6.1900000000000004E-2</v>
      </c>
      <c r="T271" s="52">
        <v>6.2100000000000009E-2</v>
      </c>
      <c r="U271" s="3">
        <v>6.2300000000000001E-2</v>
      </c>
    </row>
    <row r="272" spans="1:21" x14ac:dyDescent="0.25">
      <c r="A272" s="50">
        <v>2001</v>
      </c>
      <c r="B272" s="52">
        <v>3.49E-2</v>
      </c>
      <c r="C272" s="52">
        <v>3.8300000000000001E-2</v>
      </c>
      <c r="D272" s="52">
        <v>4.0899999999999999E-2</v>
      </c>
      <c r="E272" s="52">
        <v>4.324999999999999E-2</v>
      </c>
      <c r="F272" s="52">
        <v>4.5599999999999995E-2</v>
      </c>
      <c r="G272" s="52">
        <v>4.7199999999999999E-2</v>
      </c>
      <c r="H272" s="52">
        <v>4.8799999999999996E-2</v>
      </c>
      <c r="I272" s="52">
        <v>4.9266666666666667E-2</v>
      </c>
      <c r="J272" s="52">
        <v>4.9733333333333324E-2</v>
      </c>
      <c r="K272" s="52">
        <v>5.0199999999999995E-2</v>
      </c>
      <c r="L272" s="52">
        <v>5.0809999999999994E-2</v>
      </c>
      <c r="M272" s="52">
        <v>5.1419999999999993E-2</v>
      </c>
      <c r="N272" s="52">
        <v>5.2029999999999993E-2</v>
      </c>
      <c r="O272" s="52">
        <v>5.2639999999999992E-2</v>
      </c>
      <c r="P272" s="52">
        <v>5.3249999999999992E-2</v>
      </c>
      <c r="Q272" s="52">
        <v>5.3859999999999998E-2</v>
      </c>
      <c r="R272" s="52">
        <v>5.4469999999999998E-2</v>
      </c>
      <c r="S272" s="52">
        <v>5.5079999999999997E-2</v>
      </c>
      <c r="T272" s="52">
        <v>5.5689999999999996E-2</v>
      </c>
      <c r="U272" s="3">
        <v>5.6299999999999996E-2</v>
      </c>
    </row>
    <row r="273" spans="1:21" x14ac:dyDescent="0.25">
      <c r="A273" s="50">
        <v>2002</v>
      </c>
      <c r="B273" s="52">
        <v>0.02</v>
      </c>
      <c r="C273" s="52">
        <v>2.64E-2</v>
      </c>
      <c r="D273" s="52">
        <v>3.1E-2</v>
      </c>
      <c r="E273" s="52">
        <v>3.4599999999999999E-2</v>
      </c>
      <c r="F273" s="52">
        <v>3.8199999999999998E-2</v>
      </c>
      <c r="G273" s="52">
        <v>4.0599999999999997E-2</v>
      </c>
      <c r="H273" s="52">
        <v>4.2999999999999997E-2</v>
      </c>
      <c r="I273" s="52">
        <v>4.4033333333333334E-2</v>
      </c>
      <c r="J273" s="52">
        <v>4.5066666666666672E-2</v>
      </c>
      <c r="K273" s="52">
        <v>4.6100000000000002E-2</v>
      </c>
      <c r="L273" s="52">
        <v>4.6920000000000003E-2</v>
      </c>
      <c r="M273" s="52">
        <v>4.7739999999999998E-2</v>
      </c>
      <c r="N273" s="52">
        <v>4.8559999999999999E-2</v>
      </c>
      <c r="O273" s="52">
        <v>4.938E-2</v>
      </c>
      <c r="P273" s="52">
        <v>5.0199999999999995E-2</v>
      </c>
      <c r="Q273" s="52">
        <v>5.1020000000000003E-2</v>
      </c>
      <c r="R273" s="52">
        <v>5.1840000000000004E-2</v>
      </c>
      <c r="S273" s="52">
        <v>5.2659999999999998E-2</v>
      </c>
      <c r="T273" s="52">
        <v>5.348E-2</v>
      </c>
      <c r="U273" s="3">
        <v>5.4299999999999994E-2</v>
      </c>
    </row>
    <row r="274" spans="1:21" x14ac:dyDescent="0.25">
      <c r="A274" s="50">
        <v>2003</v>
      </c>
      <c r="B274" s="52">
        <v>1.24E-2</v>
      </c>
      <c r="C274" s="52">
        <v>1.6500000000000001E-2</v>
      </c>
      <c r="D274" s="52">
        <v>2.1000000000000001E-2</v>
      </c>
      <c r="E274" s="52">
        <v>2.5350000000000001E-2</v>
      </c>
      <c r="F274" s="52">
        <v>2.9700000000000001E-2</v>
      </c>
      <c r="G274" s="52">
        <v>3.245E-2</v>
      </c>
      <c r="H274" s="52">
        <v>3.5200000000000002E-2</v>
      </c>
      <c r="I274" s="52">
        <v>3.6833333333333329E-2</v>
      </c>
      <c r="J274" s="52">
        <v>3.846666666666667E-2</v>
      </c>
      <c r="K274" s="52">
        <v>4.0099999999999997E-2</v>
      </c>
      <c r="L274" s="52">
        <v>4.1049999999999996E-2</v>
      </c>
      <c r="M274" s="52">
        <v>4.2000000000000003E-2</v>
      </c>
      <c r="N274" s="52">
        <v>4.2950000000000002E-2</v>
      </c>
      <c r="O274" s="52">
        <v>4.3899999999999995E-2</v>
      </c>
      <c r="P274" s="52">
        <v>4.4849999999999994E-2</v>
      </c>
      <c r="Q274" s="52">
        <v>4.58E-2</v>
      </c>
      <c r="R274" s="52">
        <v>4.675E-2</v>
      </c>
      <c r="S274" s="52">
        <v>4.7699999999999992E-2</v>
      </c>
      <c r="T274" s="52">
        <v>4.8649999999999999E-2</v>
      </c>
      <c r="U274" s="3">
        <v>4.9599999999999998E-2</v>
      </c>
    </row>
    <row r="275" spans="1:21" x14ac:dyDescent="0.25">
      <c r="A275" s="50">
        <v>2004</v>
      </c>
      <c r="B275" s="52">
        <v>1.89E-2</v>
      </c>
      <c r="C275" s="52">
        <v>2.3799999999999998E-2</v>
      </c>
      <c r="D275" s="52">
        <v>2.7799999999999998E-2</v>
      </c>
      <c r="E275" s="52">
        <v>3.1050000000000001E-2</v>
      </c>
      <c r="F275" s="52">
        <v>3.4300000000000004E-2</v>
      </c>
      <c r="G275" s="52">
        <v>3.6500000000000005E-2</v>
      </c>
      <c r="H275" s="52">
        <v>3.8699999999999998E-2</v>
      </c>
      <c r="I275" s="52">
        <v>4.003333333333333E-2</v>
      </c>
      <c r="J275" s="52">
        <v>4.136666666666667E-2</v>
      </c>
      <c r="K275" s="52">
        <v>4.2699999999999995E-2</v>
      </c>
      <c r="L275" s="52">
        <v>4.3469999999999995E-2</v>
      </c>
      <c r="M275" s="52">
        <v>4.4239999999999995E-2</v>
      </c>
      <c r="N275" s="52">
        <v>4.5009999999999994E-2</v>
      </c>
      <c r="O275" s="52">
        <v>4.5779999999999994E-2</v>
      </c>
      <c r="P275" s="52">
        <v>4.6549999999999994E-2</v>
      </c>
      <c r="Q275" s="52">
        <v>4.7320000000000001E-2</v>
      </c>
      <c r="R275" s="52">
        <v>4.8090000000000001E-2</v>
      </c>
      <c r="S275" s="52">
        <v>4.8860000000000001E-2</v>
      </c>
      <c r="T275" s="52">
        <v>4.9630000000000001E-2</v>
      </c>
      <c r="U275" s="3">
        <v>5.04E-2</v>
      </c>
    </row>
    <row r="276" spans="1:21" x14ac:dyDescent="0.25">
      <c r="A276" s="50">
        <v>2005</v>
      </c>
      <c r="B276" s="52">
        <v>3.6200000000000003E-2</v>
      </c>
      <c r="C276" s="52">
        <v>3.85E-2</v>
      </c>
      <c r="D276" s="52">
        <v>3.9300000000000002E-2</v>
      </c>
      <c r="E276" s="52">
        <v>3.9900000000000005E-2</v>
      </c>
      <c r="F276" s="52">
        <v>4.0500000000000001E-2</v>
      </c>
      <c r="G276" s="52">
        <v>4.0999999999999995E-2</v>
      </c>
      <c r="H276" s="52">
        <v>4.1500000000000002E-2</v>
      </c>
      <c r="I276" s="52">
        <v>4.1966666666666673E-2</v>
      </c>
      <c r="J276" s="52">
        <v>4.2433333333333344E-2</v>
      </c>
      <c r="K276" s="52">
        <v>4.2900000000000001E-2</v>
      </c>
      <c r="L276" s="52">
        <v>4.3250000000000004E-2</v>
      </c>
      <c r="M276" s="52">
        <v>4.36E-2</v>
      </c>
      <c r="N276" s="52">
        <v>4.3949999999999996E-2</v>
      </c>
      <c r="O276" s="52">
        <v>4.4299999999999999E-2</v>
      </c>
      <c r="P276" s="52">
        <v>4.4649999999999995E-2</v>
      </c>
      <c r="Q276" s="52">
        <v>4.4999999999999998E-2</v>
      </c>
      <c r="R276" s="52">
        <v>4.5350000000000001E-2</v>
      </c>
      <c r="S276" s="52">
        <v>4.5700000000000005E-2</v>
      </c>
      <c r="T276" s="52">
        <v>4.6050000000000008E-2</v>
      </c>
      <c r="U276" s="52">
        <v>4.6399999999999997E-2</v>
      </c>
    </row>
    <row r="277" spans="1:21" x14ac:dyDescent="0.25">
      <c r="A277" s="50">
        <v>2006</v>
      </c>
      <c r="B277" s="52">
        <v>4.9400000000000006E-2</v>
      </c>
      <c r="C277" s="52">
        <v>4.82E-2</v>
      </c>
      <c r="D277" s="52">
        <v>4.7699999999999992E-2</v>
      </c>
      <c r="E277" s="52">
        <v>4.7599999999999996E-2</v>
      </c>
      <c r="F277" s="52">
        <v>4.7500000000000001E-2</v>
      </c>
      <c r="G277" s="52">
        <v>4.7550000000000002E-2</v>
      </c>
      <c r="H277" s="52">
        <v>4.7599999999999996E-2</v>
      </c>
      <c r="I277" s="52">
        <v>4.7733333333333336E-2</v>
      </c>
      <c r="J277" s="52">
        <v>4.7866666666666668E-2</v>
      </c>
      <c r="K277" s="52">
        <v>4.8000000000000001E-2</v>
      </c>
      <c r="L277" s="52">
        <v>4.82E-2</v>
      </c>
      <c r="M277" s="52">
        <v>4.8399999999999999E-2</v>
      </c>
      <c r="N277" s="52">
        <v>4.8599999999999997E-2</v>
      </c>
      <c r="O277" s="52">
        <v>4.8799999999999996E-2</v>
      </c>
      <c r="P277" s="52">
        <v>4.9000000000000002E-2</v>
      </c>
      <c r="Q277" s="52">
        <v>4.9200000000000001E-2</v>
      </c>
      <c r="R277" s="52">
        <v>4.9399999999999993E-2</v>
      </c>
      <c r="S277" s="52">
        <v>4.9599999999999998E-2</v>
      </c>
      <c r="T277" s="52">
        <v>4.9800000000000004E-2</v>
      </c>
      <c r="U277" s="52">
        <v>0.05</v>
      </c>
    </row>
    <row r="278" spans="1:21" x14ac:dyDescent="0.25">
      <c r="A278" s="50">
        <v>2007</v>
      </c>
      <c r="B278" s="52">
        <v>4.53E-2</v>
      </c>
      <c r="C278" s="52">
        <v>4.36E-2</v>
      </c>
      <c r="D278" s="52">
        <v>4.3499999999999997E-2</v>
      </c>
      <c r="E278" s="52">
        <v>4.3899999999999995E-2</v>
      </c>
      <c r="F278" s="52">
        <v>4.4299999999999999E-2</v>
      </c>
      <c r="G278" s="52">
        <v>4.4699999999999997E-2</v>
      </c>
      <c r="H278" s="52">
        <v>4.5100000000000001E-2</v>
      </c>
      <c r="I278" s="52">
        <v>4.5499999999999999E-2</v>
      </c>
      <c r="J278" s="52">
        <v>4.5899999999999996E-2</v>
      </c>
      <c r="K278" s="52">
        <v>4.6300000000000001E-2</v>
      </c>
      <c r="L278" s="52">
        <v>4.6579999999999996E-2</v>
      </c>
      <c r="M278" s="52">
        <v>4.6859999999999999E-2</v>
      </c>
      <c r="N278" s="52">
        <v>4.7140000000000001E-2</v>
      </c>
      <c r="O278" s="52">
        <v>4.7419999999999997E-2</v>
      </c>
      <c r="P278" s="52">
        <v>4.7699999999999992E-2</v>
      </c>
      <c r="Q278" s="52">
        <v>4.7980000000000002E-2</v>
      </c>
      <c r="R278" s="52">
        <v>4.8260000000000004E-2</v>
      </c>
      <c r="S278" s="52">
        <v>4.854E-2</v>
      </c>
      <c r="T278" s="52">
        <v>4.8819999999999995E-2</v>
      </c>
      <c r="U278" s="52">
        <v>4.9100000000000005E-2</v>
      </c>
    </row>
    <row r="279" spans="1:21" x14ac:dyDescent="0.25">
      <c r="A279" s="50">
        <v>2008</v>
      </c>
      <c r="B279" s="52">
        <v>1.83E-2</v>
      </c>
      <c r="C279" s="52">
        <v>2.0099999999999996E-2</v>
      </c>
      <c r="D279" s="52">
        <v>2.2400000000000003E-2</v>
      </c>
      <c r="E279" s="52">
        <v>2.52E-2</v>
      </c>
      <c r="F279" s="52">
        <v>2.7999999999999997E-2</v>
      </c>
      <c r="G279" s="52">
        <v>2.9849999999999998E-2</v>
      </c>
      <c r="H279" s="52">
        <v>3.1699999999999999E-2</v>
      </c>
      <c r="I279" s="52">
        <v>3.3333333333333333E-2</v>
      </c>
      <c r="J279" s="52">
        <v>3.4966666666666674E-2</v>
      </c>
      <c r="K279" s="52">
        <v>3.6600000000000001E-2</v>
      </c>
      <c r="L279" s="52">
        <v>3.73E-2</v>
      </c>
      <c r="M279" s="52">
        <v>3.8000000000000006E-2</v>
      </c>
      <c r="N279" s="52">
        <v>3.8699999999999998E-2</v>
      </c>
      <c r="O279" s="52">
        <v>3.9400000000000004E-2</v>
      </c>
      <c r="P279" s="52">
        <v>4.0099999999999997E-2</v>
      </c>
      <c r="Q279" s="52">
        <v>4.0800000000000003E-2</v>
      </c>
      <c r="R279" s="52">
        <v>4.1500000000000002E-2</v>
      </c>
      <c r="S279" s="52">
        <v>4.2200000000000008E-2</v>
      </c>
      <c r="T279" s="52">
        <v>4.2900000000000001E-2</v>
      </c>
      <c r="U279" s="52">
        <v>4.36E-2</v>
      </c>
    </row>
    <row r="280" spans="1:21" x14ac:dyDescent="0.25">
      <c r="A280" s="50">
        <v>2009</v>
      </c>
      <c r="B280" s="52">
        <v>4.6999999999999993E-3</v>
      </c>
      <c r="C280" s="52">
        <v>9.5999999999999992E-3</v>
      </c>
      <c r="D280" s="52">
        <v>1.43E-2</v>
      </c>
      <c r="E280" s="52">
        <v>1.8149999999999999E-2</v>
      </c>
      <c r="F280" s="52">
        <v>2.2000000000000002E-2</v>
      </c>
      <c r="G280" s="52">
        <v>2.5099999999999997E-2</v>
      </c>
      <c r="H280" s="52">
        <v>2.8199999999999999E-2</v>
      </c>
      <c r="I280" s="52">
        <v>2.9666666666666664E-2</v>
      </c>
      <c r="J280" s="52">
        <v>3.1133333333333332E-2</v>
      </c>
      <c r="K280" s="52">
        <v>3.2599999999999997E-2</v>
      </c>
      <c r="L280" s="52">
        <v>3.3450000000000001E-2</v>
      </c>
      <c r="M280" s="52">
        <v>3.4299999999999997E-2</v>
      </c>
      <c r="N280" s="52">
        <v>3.5149999999999994E-2</v>
      </c>
      <c r="O280" s="52">
        <v>3.6000000000000004E-2</v>
      </c>
      <c r="P280" s="52">
        <v>3.6850000000000001E-2</v>
      </c>
      <c r="Q280" s="52">
        <v>3.7699999999999997E-2</v>
      </c>
      <c r="R280" s="52">
        <v>3.8550000000000001E-2</v>
      </c>
      <c r="S280" s="52">
        <v>3.9400000000000004E-2</v>
      </c>
      <c r="T280" s="52">
        <v>4.0250000000000001E-2</v>
      </c>
      <c r="U280" s="52">
        <v>4.1100000000000005E-2</v>
      </c>
    </row>
    <row r="281" spans="1:21" x14ac:dyDescent="0.25">
      <c r="A281" s="50">
        <v>2010</v>
      </c>
      <c r="B281" s="52">
        <v>3.2000000000000002E-3</v>
      </c>
      <c r="C281" s="52">
        <v>6.9999999999999993E-3</v>
      </c>
      <c r="D281" s="52">
        <v>1.11E-2</v>
      </c>
      <c r="E281" s="52">
        <v>1.52E-2</v>
      </c>
      <c r="F281" s="52">
        <v>1.9299999999999998E-2</v>
      </c>
      <c r="G281" s="52">
        <v>2.2749999999999999E-2</v>
      </c>
      <c r="H281" s="52">
        <v>2.6200000000000001E-2</v>
      </c>
      <c r="I281" s="52">
        <v>2.8200000000000003E-2</v>
      </c>
      <c r="J281" s="52">
        <v>3.0200000000000005E-2</v>
      </c>
      <c r="K281" s="52">
        <v>3.2199999999999999E-2</v>
      </c>
      <c r="L281" s="52">
        <v>3.3010000000000005E-2</v>
      </c>
      <c r="M281" s="52">
        <v>3.3820000000000003E-2</v>
      </c>
      <c r="N281" s="52">
        <v>3.4630000000000001E-2</v>
      </c>
      <c r="O281" s="52">
        <v>3.5439999999999999E-2</v>
      </c>
      <c r="P281" s="52">
        <v>3.6249999999999998E-2</v>
      </c>
      <c r="Q281" s="52">
        <v>3.7060000000000003E-2</v>
      </c>
      <c r="R281" s="52">
        <v>3.7870000000000001E-2</v>
      </c>
      <c r="S281" s="52">
        <v>3.8680000000000006E-2</v>
      </c>
      <c r="T281" s="52">
        <v>3.9490000000000004E-2</v>
      </c>
      <c r="U281" s="52">
        <v>4.0300000000000002E-2</v>
      </c>
    </row>
    <row r="282" spans="1:21" x14ac:dyDescent="0.25">
      <c r="A282" s="50">
        <v>2011</v>
      </c>
      <c r="B282" s="52">
        <v>1.8E-3</v>
      </c>
      <c r="C282" s="52">
        <v>4.5000000000000005E-3</v>
      </c>
      <c r="D282" s="52">
        <v>7.4999999999999997E-3</v>
      </c>
      <c r="E282" s="52">
        <v>1.1350000000000001E-2</v>
      </c>
      <c r="F282" s="52">
        <v>1.52E-2</v>
      </c>
      <c r="G282" s="52">
        <v>1.84E-2</v>
      </c>
      <c r="H282" s="52">
        <v>2.1600000000000001E-2</v>
      </c>
      <c r="I282" s="52">
        <v>2.3666666666666666E-2</v>
      </c>
      <c r="J282" s="52">
        <v>2.5733333333333334E-2</v>
      </c>
      <c r="K282" s="52">
        <v>2.7799999999999998E-2</v>
      </c>
      <c r="L282" s="52">
        <v>2.8639999999999999E-2</v>
      </c>
      <c r="M282" s="52">
        <v>2.9479999999999999E-2</v>
      </c>
      <c r="N282" s="52">
        <v>3.032E-2</v>
      </c>
      <c r="O282" s="52">
        <v>3.116E-2</v>
      </c>
      <c r="P282" s="52">
        <v>3.2000000000000001E-2</v>
      </c>
      <c r="Q282" s="52">
        <v>3.2840000000000001E-2</v>
      </c>
      <c r="R282" s="52">
        <v>3.3680000000000002E-2</v>
      </c>
      <c r="S282" s="52">
        <v>3.4520000000000002E-2</v>
      </c>
      <c r="T282" s="52">
        <v>3.5360000000000003E-2</v>
      </c>
      <c r="U282" s="52">
        <v>3.6200000000000003E-2</v>
      </c>
    </row>
    <row r="283" spans="1:21" x14ac:dyDescent="0.25">
      <c r="A283" s="50">
        <v>2012</v>
      </c>
      <c r="B283" s="52">
        <v>1.7000000000000001E-3</v>
      </c>
      <c r="C283" s="52">
        <v>2.8000000000000004E-3</v>
      </c>
      <c r="D283" s="52">
        <v>3.8E-3</v>
      </c>
      <c r="E283" s="52">
        <v>5.7000000000000002E-3</v>
      </c>
      <c r="F283" s="52">
        <v>7.6E-3</v>
      </c>
      <c r="G283" s="52">
        <v>9.8999999999999991E-3</v>
      </c>
      <c r="H283" s="52">
        <v>1.2199999999999999E-2</v>
      </c>
      <c r="I283" s="52">
        <v>1.4133333333333333E-2</v>
      </c>
      <c r="J283" s="52">
        <v>1.6066666666666667E-2</v>
      </c>
      <c r="K283" s="52">
        <v>1.8000000000000002E-2</v>
      </c>
      <c r="L283" s="52">
        <v>1.874E-2</v>
      </c>
      <c r="M283" s="52">
        <v>1.9480000000000001E-2</v>
      </c>
      <c r="N283" s="52">
        <v>2.0220000000000002E-2</v>
      </c>
      <c r="O283" s="52">
        <v>2.0959999999999999E-2</v>
      </c>
      <c r="P283" s="52">
        <v>2.1700000000000001E-2</v>
      </c>
      <c r="Q283" s="52">
        <v>2.2439999999999998E-2</v>
      </c>
      <c r="R283" s="52">
        <v>2.3179999999999999E-2</v>
      </c>
      <c r="S283" s="52">
        <v>2.392E-2</v>
      </c>
      <c r="T283" s="52">
        <v>2.4660000000000001E-2</v>
      </c>
      <c r="U283" s="52">
        <v>2.5399999999999999E-2</v>
      </c>
    </row>
    <row r="284" spans="1:21" x14ac:dyDescent="0.25">
      <c r="A284" s="50">
        <v>2013</v>
      </c>
      <c r="B284" s="52">
        <v>1.2999999999999999E-3</v>
      </c>
      <c r="C284" s="52">
        <v>3.0999999999999999E-3</v>
      </c>
      <c r="D284" s="52">
        <v>5.4000000000000003E-3</v>
      </c>
      <c r="E284" s="52">
        <v>8.5500000000000003E-3</v>
      </c>
      <c r="F284" s="52">
        <v>1.1699999999999999E-2</v>
      </c>
      <c r="G284" s="52">
        <v>1.455E-2</v>
      </c>
      <c r="H284" s="52">
        <v>1.7399999999999999E-2</v>
      </c>
      <c r="I284" s="52">
        <v>1.9433333333333334E-2</v>
      </c>
      <c r="J284" s="52">
        <v>2.1466666666666665E-2</v>
      </c>
      <c r="K284" s="52">
        <v>2.35E-2</v>
      </c>
      <c r="L284" s="52">
        <v>2.427E-2</v>
      </c>
      <c r="M284" s="52">
        <v>2.504E-2</v>
      </c>
      <c r="N284" s="52">
        <v>2.581E-2</v>
      </c>
      <c r="O284" s="52">
        <v>2.6579999999999999E-2</v>
      </c>
      <c r="P284" s="52">
        <v>2.7350000000000003E-2</v>
      </c>
      <c r="Q284" s="52">
        <v>2.8120000000000003E-2</v>
      </c>
      <c r="R284" s="52">
        <v>2.8890000000000002E-2</v>
      </c>
      <c r="S284" s="52">
        <v>2.9660000000000002E-2</v>
      </c>
      <c r="T284" s="52">
        <v>3.0430000000000002E-2</v>
      </c>
      <c r="U284" s="52">
        <v>3.1200000000000002E-2</v>
      </c>
    </row>
    <row r="285" spans="1:21" x14ac:dyDescent="0.25">
      <c r="A285" s="50">
        <v>2014</v>
      </c>
      <c r="B285" s="52">
        <v>1.1999999999999999E-3</v>
      </c>
      <c r="C285" s="52">
        <v>4.5999999999999999E-3</v>
      </c>
      <c r="D285" s="52">
        <v>9.0000000000000011E-3</v>
      </c>
      <c r="E285" s="52">
        <v>1.2699999999999999E-2</v>
      </c>
      <c r="F285" s="52">
        <v>1.6399999999999998E-2</v>
      </c>
      <c r="G285" s="52">
        <v>1.89E-2</v>
      </c>
      <c r="H285" s="52">
        <v>2.1400000000000002E-2</v>
      </c>
      <c r="I285" s="52">
        <v>2.2733333333333335E-2</v>
      </c>
      <c r="J285" s="52">
        <v>2.4066666666666667E-2</v>
      </c>
      <c r="K285" s="52">
        <v>2.5399999999999999E-2</v>
      </c>
      <c r="L285" s="52">
        <v>2.5929999999999998E-2</v>
      </c>
      <c r="M285" s="52">
        <v>2.6459999999999997E-2</v>
      </c>
      <c r="N285" s="52">
        <v>2.699E-2</v>
      </c>
      <c r="O285" s="52">
        <v>2.7519999999999999E-2</v>
      </c>
      <c r="P285" s="52">
        <v>2.8049999999999999E-2</v>
      </c>
      <c r="Q285" s="52">
        <v>2.8579999999999998E-2</v>
      </c>
      <c r="R285" s="52">
        <v>2.911E-2</v>
      </c>
      <c r="S285" s="52">
        <v>2.964E-2</v>
      </c>
      <c r="T285" s="52">
        <v>3.0169999999999999E-2</v>
      </c>
      <c r="U285" s="52">
        <v>3.0699999999999998E-2</v>
      </c>
    </row>
    <row r="286" spans="1:21" x14ac:dyDescent="0.25">
      <c r="A286" s="50">
        <v>2015</v>
      </c>
      <c r="B286" s="52">
        <v>3.2000000000000002E-3</v>
      </c>
      <c r="C286" s="52">
        <v>6.8999999999999999E-3</v>
      </c>
      <c r="D286" s="52">
        <v>1.0200000000000001E-2</v>
      </c>
      <c r="E286" s="52">
        <v>1.3300000000000001E-2</v>
      </c>
      <c r="F286" s="52">
        <v>1.6399999999999998E-2</v>
      </c>
      <c r="G286" s="52">
        <v>1.7649999999999999E-2</v>
      </c>
      <c r="H286" s="52">
        <v>1.89E-2</v>
      </c>
      <c r="I286" s="52">
        <v>1.9733333333333335E-2</v>
      </c>
      <c r="J286" s="52">
        <v>2.0566666666666667E-2</v>
      </c>
      <c r="K286" s="52">
        <v>2.1400000000000002E-2</v>
      </c>
      <c r="L286" s="52">
        <v>2.181E-2</v>
      </c>
      <c r="M286" s="52">
        <v>2.222E-2</v>
      </c>
      <c r="N286" s="52">
        <v>2.2629999999999997E-2</v>
      </c>
      <c r="O286" s="52">
        <v>2.3039999999999998E-2</v>
      </c>
      <c r="P286" s="52">
        <v>2.3449999999999999E-2</v>
      </c>
      <c r="Q286" s="52">
        <v>2.3860000000000003E-2</v>
      </c>
      <c r="R286" s="52">
        <v>2.427E-2</v>
      </c>
      <c r="S286" s="52">
        <v>2.4680000000000001E-2</v>
      </c>
      <c r="T286" s="52">
        <v>2.5089999999999998E-2</v>
      </c>
      <c r="U286" s="52">
        <v>2.5499999999999998E-2</v>
      </c>
    </row>
    <row r="287" spans="1:21" x14ac:dyDescent="0.25">
      <c r="A287" s="50">
        <v>2016</v>
      </c>
      <c r="B287" s="52">
        <v>6.0999999999999995E-3</v>
      </c>
      <c r="C287" s="52">
        <v>8.3000000000000001E-3</v>
      </c>
      <c r="D287" s="52">
        <v>0.01</v>
      </c>
      <c r="E287" s="52">
        <v>1.1650000000000001E-2</v>
      </c>
      <c r="F287" s="52">
        <v>1.3300000000000001E-2</v>
      </c>
      <c r="G287" s="52">
        <v>1.4800000000000001E-2</v>
      </c>
      <c r="H287" s="52">
        <v>1.6299999999999999E-2</v>
      </c>
      <c r="I287" s="52">
        <v>1.7000000000000001E-2</v>
      </c>
      <c r="J287" s="52">
        <v>1.77E-2</v>
      </c>
      <c r="K287" s="52">
        <v>1.84E-2</v>
      </c>
      <c r="L287" s="52">
        <v>1.8780000000000002E-2</v>
      </c>
      <c r="M287" s="52">
        <v>1.916E-2</v>
      </c>
      <c r="N287" s="52">
        <v>1.9540000000000002E-2</v>
      </c>
      <c r="O287" s="52">
        <v>1.9920000000000004E-2</v>
      </c>
      <c r="P287" s="52">
        <v>2.0300000000000002E-2</v>
      </c>
      <c r="Q287" s="52">
        <v>2.068E-2</v>
      </c>
      <c r="R287" s="52">
        <v>2.1060000000000002E-2</v>
      </c>
      <c r="S287" s="52">
        <v>2.1440000000000001E-2</v>
      </c>
      <c r="T287" s="52">
        <v>2.1820000000000003E-2</v>
      </c>
      <c r="U287" s="52">
        <v>2.2200000000000001E-2</v>
      </c>
    </row>
    <row r="288" spans="1:21" x14ac:dyDescent="0.25">
      <c r="A288" s="50">
        <v>2017</v>
      </c>
      <c r="B288" s="52">
        <v>1.2E-2</v>
      </c>
      <c r="C288" s="52">
        <v>1.3999999999999999E-2</v>
      </c>
      <c r="D288" s="52">
        <v>1.5800000000000002E-2</v>
      </c>
      <c r="E288" s="52">
        <v>1.745E-2</v>
      </c>
      <c r="F288" s="52">
        <v>1.9099999999999999E-2</v>
      </c>
      <c r="G288" s="52">
        <v>2.035E-2</v>
      </c>
      <c r="H288" s="52">
        <v>2.1600000000000001E-2</v>
      </c>
      <c r="I288" s="52">
        <v>2.2166666666666668E-2</v>
      </c>
      <c r="J288" s="52">
        <v>2.2733333333333335E-2</v>
      </c>
      <c r="K288" s="52">
        <v>2.3300000000000001E-2</v>
      </c>
      <c r="L288" s="52">
        <v>2.3620000000000002E-2</v>
      </c>
      <c r="M288" s="52">
        <v>2.3940000000000003E-2</v>
      </c>
      <c r="N288" s="52">
        <v>2.426E-2</v>
      </c>
      <c r="O288" s="52">
        <v>2.4580000000000001E-2</v>
      </c>
      <c r="P288" s="52">
        <v>2.4900000000000002E-2</v>
      </c>
      <c r="Q288" s="52">
        <v>2.5219999999999999E-2</v>
      </c>
      <c r="R288" s="52">
        <v>2.5539999999999997E-2</v>
      </c>
      <c r="S288" s="52">
        <v>2.5859999999999998E-2</v>
      </c>
      <c r="T288" s="52">
        <v>2.6179999999999998E-2</v>
      </c>
      <c r="U288" s="52">
        <v>2.6499999999999999E-2</v>
      </c>
    </row>
    <row r="291" spans="1:27" x14ac:dyDescent="0.25">
      <c r="A291" s="80" t="s">
        <v>53</v>
      </c>
    </row>
    <row r="292" spans="1:27" x14ac:dyDescent="0.25">
      <c r="B292" s="73">
        <f t="shared" ref="B292:B305" si="28">B266-B118</f>
        <v>0</v>
      </c>
      <c r="U292" s="73"/>
    </row>
    <row r="293" spans="1:27" x14ac:dyDescent="0.25">
      <c r="B293" s="73">
        <f t="shared" si="28"/>
        <v>0</v>
      </c>
      <c r="U293" s="73"/>
    </row>
    <row r="294" spans="1:27" x14ac:dyDescent="0.25">
      <c r="B294" s="73">
        <f t="shared" si="28"/>
        <v>0</v>
      </c>
      <c r="U294" s="73"/>
    </row>
    <row r="295" spans="1:27" x14ac:dyDescent="0.25">
      <c r="B295" s="73">
        <f t="shared" si="28"/>
        <v>0</v>
      </c>
      <c r="U295" s="73"/>
    </row>
    <row r="296" spans="1:27" x14ac:dyDescent="0.25">
      <c r="B296" s="73">
        <f t="shared" si="28"/>
        <v>0</v>
      </c>
      <c r="U296" s="73"/>
    </row>
    <row r="297" spans="1:27" x14ac:dyDescent="0.25">
      <c r="B297" s="73">
        <f t="shared" si="28"/>
        <v>0</v>
      </c>
      <c r="U297" s="73"/>
      <c r="AA297" s="50"/>
    </row>
    <row r="298" spans="1:27" x14ac:dyDescent="0.25">
      <c r="B298" s="73">
        <f t="shared" si="28"/>
        <v>0</v>
      </c>
      <c r="U298" s="50"/>
      <c r="V298" s="50"/>
      <c r="W298" s="50"/>
      <c r="X298" s="50"/>
      <c r="Y298" s="50"/>
      <c r="Z298" s="50"/>
      <c r="AA298" s="50"/>
    </row>
    <row r="299" spans="1:27" x14ac:dyDescent="0.25">
      <c r="B299" s="73">
        <f t="shared" si="28"/>
        <v>0</v>
      </c>
      <c r="U299" s="50"/>
      <c r="V299" s="50"/>
      <c r="W299" s="50"/>
      <c r="X299" s="50"/>
      <c r="Y299" s="50"/>
      <c r="Z299" s="50"/>
      <c r="AA299" s="50"/>
    </row>
    <row r="300" spans="1:27" x14ac:dyDescent="0.25">
      <c r="B300" s="73">
        <f t="shared" si="28"/>
        <v>0</v>
      </c>
      <c r="U300" s="50"/>
      <c r="V300" s="50"/>
      <c r="W300" s="50"/>
      <c r="X300" s="50"/>
      <c r="Y300" s="50"/>
      <c r="Z300" s="50"/>
    </row>
    <row r="301" spans="1:27" x14ac:dyDescent="0.25">
      <c r="B301" s="73">
        <f t="shared" si="28"/>
        <v>0</v>
      </c>
    </row>
    <row r="302" spans="1:27" x14ac:dyDescent="0.25">
      <c r="B302" s="73">
        <f t="shared" si="28"/>
        <v>0</v>
      </c>
    </row>
    <row r="303" spans="1:27" x14ac:dyDescent="0.25">
      <c r="B303" s="73">
        <f t="shared" si="28"/>
        <v>0</v>
      </c>
    </row>
    <row r="304" spans="1:27" x14ac:dyDescent="0.25">
      <c r="B304" s="73">
        <f t="shared" si="28"/>
        <v>0</v>
      </c>
    </row>
    <row r="305" spans="2:21" x14ac:dyDescent="0.25">
      <c r="B305" s="73">
        <f t="shared" si="28"/>
        <v>0</v>
      </c>
    </row>
    <row r="306" spans="2:21" x14ac:dyDescent="0.25">
      <c r="B306" s="73">
        <f t="shared" ref="B306" si="29">B288-B140</f>
        <v>0</v>
      </c>
    </row>
    <row r="308" spans="2:21" x14ac:dyDescent="0.25">
      <c r="B308" s="85">
        <v>0.61</v>
      </c>
      <c r="C308" s="85">
        <v>0.83</v>
      </c>
      <c r="D308" s="85">
        <v>1</v>
      </c>
      <c r="E308" s="85">
        <v>1.165</v>
      </c>
      <c r="F308" s="85">
        <v>1.33</v>
      </c>
      <c r="G308" s="85">
        <v>1.48</v>
      </c>
      <c r="H308" s="85">
        <v>1.63</v>
      </c>
      <c r="I308" s="85">
        <v>1.7</v>
      </c>
      <c r="J308" s="85">
        <v>1.77</v>
      </c>
      <c r="K308" s="85">
        <v>1.84</v>
      </c>
      <c r="L308" s="85">
        <v>1.8780000000000001</v>
      </c>
      <c r="M308" s="85">
        <v>1.9160000000000001</v>
      </c>
      <c r="N308" s="85">
        <v>1.9540000000000002</v>
      </c>
      <c r="O308" s="85">
        <v>1.9920000000000002</v>
      </c>
      <c r="P308" s="85">
        <v>2.0300000000000002</v>
      </c>
      <c r="Q308" s="85">
        <v>2.0680000000000001</v>
      </c>
      <c r="R308" s="85">
        <v>2.1060000000000003</v>
      </c>
      <c r="S308" s="85">
        <v>2.1440000000000001</v>
      </c>
      <c r="T308" s="85">
        <v>2.1820000000000004</v>
      </c>
      <c r="U308" s="86">
        <v>2.2200000000000002</v>
      </c>
    </row>
    <row r="309" spans="2:21" x14ac:dyDescent="0.25">
      <c r="B309" s="85">
        <v>1.2</v>
      </c>
      <c r="C309" s="85">
        <v>1.4</v>
      </c>
      <c r="D309" s="85">
        <v>1.58</v>
      </c>
      <c r="E309" s="85">
        <v>1.7450000000000001</v>
      </c>
      <c r="F309" s="85">
        <v>1.91</v>
      </c>
      <c r="G309" s="85">
        <v>2.0350000000000001</v>
      </c>
      <c r="H309" s="85">
        <v>2.16</v>
      </c>
      <c r="I309" s="85">
        <v>2.2166666666666668</v>
      </c>
      <c r="J309" s="85">
        <v>2.2733333333333334</v>
      </c>
      <c r="K309" s="85">
        <v>2.33</v>
      </c>
      <c r="L309" s="85">
        <v>2.3620000000000001</v>
      </c>
      <c r="M309" s="85">
        <v>2.3940000000000001</v>
      </c>
      <c r="N309" s="85">
        <v>2.4260000000000002</v>
      </c>
      <c r="O309" s="85">
        <v>2.4580000000000002</v>
      </c>
      <c r="P309" s="85">
        <v>2.4900000000000002</v>
      </c>
      <c r="Q309" s="85">
        <v>2.5219999999999998</v>
      </c>
      <c r="R309" s="85">
        <v>2.5539999999999998</v>
      </c>
      <c r="S309" s="85">
        <v>2.5859999999999999</v>
      </c>
      <c r="T309" s="85">
        <v>2.6179999999999999</v>
      </c>
      <c r="U309" s="85">
        <v>2.65</v>
      </c>
    </row>
    <row r="310" spans="2:21" x14ac:dyDescent="0.25">
      <c r="B310" s="50">
        <f>B308/100</f>
        <v>6.0999999999999995E-3</v>
      </c>
      <c r="C310" s="50">
        <f t="shared" ref="C310:U310" si="30">C308/100</f>
        <v>8.3000000000000001E-3</v>
      </c>
      <c r="D310" s="50">
        <f t="shared" si="30"/>
        <v>0.01</v>
      </c>
      <c r="E310" s="50">
        <f t="shared" si="30"/>
        <v>1.1650000000000001E-2</v>
      </c>
      <c r="F310" s="50">
        <f t="shared" si="30"/>
        <v>1.3300000000000001E-2</v>
      </c>
      <c r="G310" s="50">
        <f t="shared" si="30"/>
        <v>1.4800000000000001E-2</v>
      </c>
      <c r="H310" s="50">
        <f t="shared" si="30"/>
        <v>1.6299999999999999E-2</v>
      </c>
      <c r="I310" s="50">
        <f t="shared" si="30"/>
        <v>1.7000000000000001E-2</v>
      </c>
      <c r="J310" s="50">
        <f t="shared" si="30"/>
        <v>1.77E-2</v>
      </c>
      <c r="K310" s="50">
        <f t="shared" si="30"/>
        <v>1.84E-2</v>
      </c>
      <c r="L310" s="50">
        <f t="shared" si="30"/>
        <v>1.8780000000000002E-2</v>
      </c>
      <c r="M310" s="50">
        <f t="shared" si="30"/>
        <v>1.916E-2</v>
      </c>
      <c r="N310" s="50">
        <f t="shared" si="30"/>
        <v>1.9540000000000002E-2</v>
      </c>
      <c r="O310" s="50">
        <f t="shared" si="30"/>
        <v>1.9920000000000004E-2</v>
      </c>
      <c r="P310" s="50">
        <f t="shared" si="30"/>
        <v>2.0300000000000002E-2</v>
      </c>
      <c r="Q310" s="50">
        <f t="shared" si="30"/>
        <v>2.068E-2</v>
      </c>
      <c r="R310" s="50">
        <f t="shared" si="30"/>
        <v>2.1060000000000002E-2</v>
      </c>
      <c r="S310" s="50">
        <f t="shared" si="30"/>
        <v>2.1440000000000001E-2</v>
      </c>
      <c r="T310" s="50">
        <f t="shared" si="30"/>
        <v>2.1820000000000003E-2</v>
      </c>
      <c r="U310" s="50">
        <f t="shared" si="30"/>
        <v>2.2200000000000001E-2</v>
      </c>
    </row>
    <row r="311" spans="2:21" x14ac:dyDescent="0.25">
      <c r="B311" s="50">
        <f>B309/100</f>
        <v>1.2E-2</v>
      </c>
      <c r="C311" s="50">
        <f t="shared" ref="C311:U311" si="31">C309/100</f>
        <v>1.3999999999999999E-2</v>
      </c>
      <c r="D311" s="50">
        <f t="shared" si="31"/>
        <v>1.5800000000000002E-2</v>
      </c>
      <c r="E311" s="50">
        <f t="shared" si="31"/>
        <v>1.745E-2</v>
      </c>
      <c r="F311" s="50">
        <f t="shared" si="31"/>
        <v>1.9099999999999999E-2</v>
      </c>
      <c r="G311" s="50">
        <f t="shared" si="31"/>
        <v>2.035E-2</v>
      </c>
      <c r="H311" s="50">
        <f t="shared" si="31"/>
        <v>2.1600000000000001E-2</v>
      </c>
      <c r="I311" s="50">
        <f t="shared" si="31"/>
        <v>2.2166666666666668E-2</v>
      </c>
      <c r="J311" s="50">
        <f t="shared" si="31"/>
        <v>2.2733333333333335E-2</v>
      </c>
      <c r="K311" s="50">
        <f t="shared" si="31"/>
        <v>2.3300000000000001E-2</v>
      </c>
      <c r="L311" s="50">
        <f t="shared" si="31"/>
        <v>2.3620000000000002E-2</v>
      </c>
      <c r="M311" s="50">
        <f t="shared" si="31"/>
        <v>2.3940000000000003E-2</v>
      </c>
      <c r="N311" s="50">
        <f t="shared" si="31"/>
        <v>2.426E-2</v>
      </c>
      <c r="O311" s="50">
        <f t="shared" si="31"/>
        <v>2.4580000000000001E-2</v>
      </c>
      <c r="P311" s="50">
        <f t="shared" si="31"/>
        <v>2.4900000000000002E-2</v>
      </c>
      <c r="Q311" s="50">
        <f t="shared" si="31"/>
        <v>2.5219999999999999E-2</v>
      </c>
      <c r="R311" s="50">
        <f t="shared" si="31"/>
        <v>2.5539999999999997E-2</v>
      </c>
      <c r="S311" s="50">
        <f t="shared" si="31"/>
        <v>2.5859999999999998E-2</v>
      </c>
      <c r="T311" s="50">
        <f t="shared" si="31"/>
        <v>2.6179999999999998E-2</v>
      </c>
      <c r="U311" s="50">
        <f t="shared" si="31"/>
        <v>2.6499999999999999E-2</v>
      </c>
    </row>
  </sheetData>
  <sheetProtection algorithmName="SHA-512" hashValue="25sRwcKlYNn9vzXiOBC4y6vK+1k4125HymXiZ+Lt3cHeBI/DgnMIgTnwiPdtCkVXYigC4YlAMGchhJ3mCmibEg==" saltValue="VMF4orapA4nK1mcheK1LdQ==" spinCount="100000" sheet="1" objects="1" scenarios="1"/>
  <phoneticPr fontId="2" type="noConversion"/>
  <hyperlinks>
    <hyperlink ref="R35" r:id="rId1"/>
  </hyperlinks>
  <pageMargins left="0.75" right="0.75" top="1" bottom="1" header="0.5" footer="0.5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</vt:lpstr>
      <vt:lpstr>1880-2002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Ed</cp:lastModifiedBy>
  <cp:lastPrinted>2003-03-26T23:53:07Z</cp:lastPrinted>
  <dcterms:created xsi:type="dcterms:W3CDTF">2003-01-18T21:09:38Z</dcterms:created>
  <dcterms:modified xsi:type="dcterms:W3CDTF">2018-01-30T14:22:13Z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-335378562</vt:i4>
  </property>
  <property fmtid="{D5CDD505-2E9C-101B-9397-08002B2CF9AE}" pid="3" name="_EmailSubject">
    <vt:lpwstr>Model</vt:lpwstr>
  </property>
  <property fmtid="{D5CDD505-2E9C-101B-9397-08002B2CF9AE}" pid="4" name="_AuthorEmail">
    <vt:lpwstr>Ed.Easterling@CrestmontHoldings.com</vt:lpwstr>
  </property>
  <property fmtid="{D5CDD505-2E9C-101B-9397-08002B2CF9AE}" pid="5" name="_AuthorEmailDisplayName">
    <vt:lpwstr>Ed Easterling</vt:lpwstr>
  </property>
  <property fmtid="{D5CDD505-2E9C-101B-9397-08002B2CF9AE}" pid="6" name="_PreviousAdHocReviewCycleID">
    <vt:i4>-1415526728</vt:i4>
  </property>
  <property fmtid="{D5CDD505-2E9C-101B-9397-08002B2CF9AE}" pid="7" name="_ReviewingToolsShownOnce">
    <vt:lpwstr/>
  </property>
</Properties>
</file>